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2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<sst xmlns="http://schemas.openxmlformats.org/spreadsheetml/2006/main" count="309" uniqueCount="115">
  <si>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</si>
  <si>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</si>
  <si>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</si>
  <si>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</si>
  <si>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</si>
  <si>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</si>
  <si>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</si>
  <si>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</si>
  <si>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</si>
  <si>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</si>
  <si>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</si>
  <si>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</si>
  <si>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</si>
  <si>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</si>
  <si>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Пархоменко</t>
  </si>
  <si>
    <t>01.03.2016 г.</t>
  </si>
  <si>
    <t xml:space="preserve">Ремонт жилья </t>
  </si>
  <si>
    <t>Узлы учета</t>
  </si>
  <si>
    <t>Доп.статья (реклама)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</si>
  <si>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</si>
  <si>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</si>
  <si>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</si>
  <si>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</si>
  <si>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</si>
  <si>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</si>
  <si>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</si>
  <si>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</si>
  <si>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</si>
  <si>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</si>
  <si>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</si>
  <si>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</si>
  <si>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</si>
  <si>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</si>
  <si>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</si>
  <si>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Лифт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</si>
  <si>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</si>
  <si>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</si>
  <si>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</si>
  <si>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</si>
  <si>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</si>
  <si>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ХВ снабжение (СОИД)</t>
  </si>
  <si>
    <t>Эл.снабжение (СОИД)</t>
  </si>
  <si>
    <t>Установка УУТЭ</t>
  </si>
  <si>
    <t>Февраль 2017 г</t>
  </si>
  <si>
    <t>Вид работ</t>
  </si>
  <si>
    <t>Место проведения работ</t>
  </si>
  <si>
    <t>Сумма</t>
  </si>
  <si>
    <t>ремонт ливневой канализации</t>
  </si>
  <si>
    <t>Пархоменко, 15</t>
  </si>
  <si>
    <t>ремонт мягкой кровли</t>
  </si>
  <si>
    <t>кв. 33</t>
  </si>
  <si>
    <t>ИТОГО</t>
  </si>
  <si>
    <t>Апрель 2017</t>
  </si>
  <si>
    <t>кв.34,69,70</t>
  </si>
  <si>
    <t>Июнь 2017</t>
  </si>
  <si>
    <t>герметизация межпанельных швов</t>
  </si>
  <si>
    <t>кв. 48,87,92</t>
  </si>
  <si>
    <t>кв. 45</t>
  </si>
  <si>
    <t>смена трубопровода ГВС</t>
  </si>
  <si>
    <t>кв. 46,50-54-58</t>
  </si>
  <si>
    <t>смена трубопровода ХВС</t>
  </si>
  <si>
    <t>смена трубопровода ЦК</t>
  </si>
  <si>
    <t>подвал</t>
  </si>
  <si>
    <t>Декабрь 2017</t>
  </si>
  <si>
    <t xml:space="preserve">изготовление и установка двери металлической на УУТЭ ЦО </t>
  </si>
  <si>
    <t>ВСЕГО</t>
  </si>
  <si>
    <t>Январь 2017 г.</t>
  </si>
  <si>
    <t>Т/о общедомовых приборов учета электроэнергии</t>
  </si>
  <si>
    <t>очистка подвала от мусора</t>
  </si>
  <si>
    <t>обход и осмотр подвала и инженерных коммуникаций</t>
  </si>
  <si>
    <t xml:space="preserve">т/о УУТЭ </t>
  </si>
  <si>
    <t>установка автоматических сбросников ГВС</t>
  </si>
  <si>
    <t>Под 1</t>
  </si>
  <si>
    <t>установка замка на этажный щит</t>
  </si>
  <si>
    <t>Март 2017</t>
  </si>
  <si>
    <t>замена ламп в светильке тамбура</t>
  </si>
  <si>
    <t>слив воды из системы</t>
  </si>
  <si>
    <t>закрытие отопительного периода</t>
  </si>
  <si>
    <t>Май 2017</t>
  </si>
  <si>
    <t>дезинсекция подвальных помещений</t>
  </si>
  <si>
    <t>работы по гидравлическому испытанию внутридомовой системы и ввода ЦО</t>
  </si>
  <si>
    <t>Июнь 2017 г</t>
  </si>
  <si>
    <t>кв.1-33</t>
  </si>
  <si>
    <t>Июль 2017 г</t>
  </si>
  <si>
    <t>ремонт электроосвещения над подъездом жилого дома</t>
  </si>
  <si>
    <t>1-й подъезд</t>
  </si>
  <si>
    <t>Планово-предупредительный ремонт ВРУ</t>
  </si>
  <si>
    <t>Август 2017 г</t>
  </si>
  <si>
    <t>гидравлические испытания внутридомовой системы ГВС</t>
  </si>
  <si>
    <t>ремонт э/освещения (установка светильника) в подъезде</t>
  </si>
  <si>
    <t>1-й подъезд, 9-й этаж</t>
  </si>
  <si>
    <t>ремонт ЩЭ</t>
  </si>
  <si>
    <t>кв. 60</t>
  </si>
  <si>
    <t>осмотр вентиляционных каналов</t>
  </si>
  <si>
    <t>кв. 1,3,4,5,6,11,12,13,15,19,20,23,25,26,28,31,32,33,34,41,40,42,45,44,51,52,53,60,67,68,65,70,71,72,74,77,78,82,85,91</t>
  </si>
  <si>
    <t>Сентябрь 2017 г</t>
  </si>
  <si>
    <t>промывка системы ЦО</t>
  </si>
  <si>
    <t>ремонт вентиляционного канала (увеличение длины фановой трубы)</t>
  </si>
  <si>
    <t>кровля</t>
  </si>
  <si>
    <t>Закрытие щитов этажных (установка навесных замков)</t>
  </si>
  <si>
    <t>кв. 110,51</t>
  </si>
  <si>
    <t>Октябрь 2017 г</t>
  </si>
  <si>
    <t>ликвидация воздушных пробок в стояках</t>
  </si>
  <si>
    <t>кв. 1,5,9,13,17,21,25,29,33,40,44,48,52,56,60,64,68,72</t>
  </si>
  <si>
    <t>смена крана ф 15 мм</t>
  </si>
  <si>
    <t>кв. 102 (ГВС, ХВС)</t>
  </si>
  <si>
    <t xml:space="preserve">замена крана водоразборного ф 15 мм </t>
  </si>
  <si>
    <t>кв. 107 ЦО</t>
  </si>
  <si>
    <t>смена трубопровода ф 32 мм</t>
  </si>
  <si>
    <t>кв. 2 ГВС п/п (п-сушитель)</t>
  </si>
  <si>
    <t>Ноябрь 2017 г</t>
  </si>
  <si>
    <t xml:space="preserve">осмотр вентиляционных каналов </t>
  </si>
  <si>
    <t>кв. 2,10,14,16,17,18,22,24,28,29,30,37,38,48,56,57,62,63,65,69,71,79,80,83,84,87,88,89,90,93,96,97,99,101,104</t>
  </si>
  <si>
    <t>очистка подвального помещения от мусора</t>
  </si>
  <si>
    <t>Декабрь 2017 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</si>
</sst>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0">
    <font>
      <sz val="10"/>
      <name val="Arial"/>
      <family val="2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justify"/>
    </xf>
    <xf numFmtId="164" fontId="6" fillId="0" borderId="1" xfId="0" applyNumberFormat="1" applyFont="1" applyFill="1" applyBorder="1" applyAlignment="1">
      <alignment horizontal="justify"/>
    </xf>
    <xf numFmtId="164" fontId="6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/>
    </xf>
    <xf numFmtId="166" fontId="2" fillId="0" borderId="1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6" fillId="0" borderId="1" xfId="0" applyNumberFormat="1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justify"/>
    </xf>
    <xf numFmtId="164" fontId="7" fillId="2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6" fontId="2" fillId="3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3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7" fillId="2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164" fontId="9" fillId="0" borderId="0" xfId="0" applyFont="1" applyFill="1" applyAlignment="1">
      <alignment/>
    </xf>
    <xf numFmtId="164" fontId="8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/>
    </xf>
    <xf numFmtId="164" fontId="9" fillId="0" borderId="1" xfId="0" applyFont="1" applyFill="1" applyBorder="1" applyAlignment="1">
      <alignment wrapText="1"/>
    </xf>
    <xf numFmtId="166" fontId="8" fillId="0" borderId="1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/>
    </xf>
    <xf numFmtId="164" fontId="1" fillId="0" borderId="1" xfId="0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justify"/>
    </xf>
    <xf numFmtId="164" fontId="6" fillId="0" borderId="1" xfId="0" applyNumberFormat="1" applyFont="1" applyBorder="1" applyAlignment="1">
      <alignment horizontal="center"/>
    </xf>
    <xf numFmtId="164" fontId="7" fillId="2" borderId="1" xfId="0" applyFont="1" applyFill="1" applyBorder="1" applyAlignment="1">
      <alignment horizontal="center" wrapText="1"/>
    </xf>
    <xf numFmtId="164" fontId="7" fillId="4" borderId="1" xfId="0" applyFont="1" applyFill="1" applyBorder="1" applyAlignment="1">
      <alignment horizontal="center"/>
    </xf>
    <xf numFmtId="164" fontId="7" fillId="4" borderId="1" xfId="0" applyFont="1" applyFill="1" applyBorder="1" applyAlignment="1">
      <alignment horizontal="center" wrapText="1"/>
    </xf>
    <xf numFmtId="164" fontId="7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982">
          <cell r="E2982">
            <v>31612.31</v>
          </cell>
          <cell r="F2982">
            <v>-174055.71</v>
          </cell>
          <cell r="G2982">
            <v>294830.1299999999</v>
          </cell>
          <cell r="H2982">
            <v>307431.01999999996</v>
          </cell>
          <cell r="I2982">
            <v>127258.69</v>
          </cell>
          <cell r="J2982">
            <v>6116.619999999966</v>
          </cell>
          <cell r="K2982">
            <v>19011.419999999925</v>
          </cell>
        </row>
        <row r="2983"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</row>
        <row r="2984">
          <cell r="E2984">
            <v>0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</row>
        <row r="2985">
          <cell r="E2985">
            <v>0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</row>
        <row r="2986">
          <cell r="E2986">
            <v>0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</row>
        <row r="2987">
          <cell r="E2987">
            <v>0</v>
          </cell>
          <cell r="F2987">
            <v>400</v>
          </cell>
          <cell r="G2987">
            <v>0</v>
          </cell>
          <cell r="H2987">
            <v>0</v>
          </cell>
          <cell r="I2987">
            <v>0</v>
          </cell>
          <cell r="J2987">
            <v>400</v>
          </cell>
          <cell r="K2987">
            <v>0</v>
          </cell>
        </row>
        <row r="2989">
          <cell r="E2989">
            <v>13806.78</v>
          </cell>
          <cell r="F2989">
            <v>-36903.45</v>
          </cell>
          <cell r="G2989">
            <v>124772.69999999997</v>
          </cell>
          <cell r="H2989">
            <v>130291.01000000001</v>
          </cell>
          <cell r="I2989">
            <v>117526.74</v>
          </cell>
          <cell r="J2989">
            <v>-24139.179999999993</v>
          </cell>
          <cell r="K2989">
            <v>8288.469999999972</v>
          </cell>
        </row>
        <row r="2990">
          <cell r="E2990">
            <v>13405.45</v>
          </cell>
          <cell r="F2990">
            <v>-13405.45</v>
          </cell>
          <cell r="G2990">
            <v>123130.92000000003</v>
          </cell>
          <cell r="H2990">
            <v>128576.65999999999</v>
          </cell>
          <cell r="I2990">
            <v>123130.92000000003</v>
          </cell>
          <cell r="J2990">
            <v>-7959.7100000000355</v>
          </cell>
          <cell r="K2990">
            <v>7959.7100000000355</v>
          </cell>
        </row>
        <row r="2991">
          <cell r="E2991">
            <v>4468.61</v>
          </cell>
          <cell r="F2991">
            <v>24519.64</v>
          </cell>
          <cell r="G2991">
            <v>41043.7</v>
          </cell>
          <cell r="H2991">
            <v>42858.89000000001</v>
          </cell>
          <cell r="I2991">
            <v>15192.14</v>
          </cell>
          <cell r="J2991">
            <v>52186.39</v>
          </cell>
          <cell r="K2991">
            <v>2653.419999999991</v>
          </cell>
        </row>
        <row r="2992">
          <cell r="E2992">
            <v>149.48</v>
          </cell>
          <cell r="F2992">
            <v>-4688.31</v>
          </cell>
          <cell r="G2992">
            <v>3420.2699999999995</v>
          </cell>
          <cell r="H2992">
            <v>3571.59</v>
          </cell>
          <cell r="I2992">
            <v>30685.679999999997</v>
          </cell>
          <cell r="J2992">
            <v>-31802.399999999998</v>
          </cell>
          <cell r="K2992">
            <v>-1.8400000000006003</v>
          </cell>
        </row>
        <row r="2993">
          <cell r="E2993">
            <v>759.62</v>
          </cell>
          <cell r="F2993">
            <v>843.84</v>
          </cell>
          <cell r="G2993">
            <v>6977.399999999999</v>
          </cell>
          <cell r="H2993">
            <v>7286</v>
          </cell>
          <cell r="I2993">
            <v>8422.08</v>
          </cell>
          <cell r="J2993">
            <v>-292.2399999999998</v>
          </cell>
          <cell r="K2993">
            <v>451.0199999999986</v>
          </cell>
        </row>
        <row r="2994">
          <cell r="E2994">
            <v>22.35</v>
          </cell>
          <cell r="F2994">
            <v>148.65</v>
          </cell>
          <cell r="G2994">
            <v>205.19999999999996</v>
          </cell>
          <cell r="H2994">
            <v>214.29999999999998</v>
          </cell>
          <cell r="I2994">
            <v>0</v>
          </cell>
          <cell r="J2994">
            <v>362.95</v>
          </cell>
          <cell r="K2994">
            <v>13.249999999999972</v>
          </cell>
        </row>
        <row r="2995">
          <cell r="E2995">
            <v>7074.95</v>
          </cell>
          <cell r="F2995">
            <v>-7074.95</v>
          </cell>
          <cell r="G2995">
            <v>64985.75999999998</v>
          </cell>
          <cell r="H2995">
            <v>67859.76000000001</v>
          </cell>
          <cell r="I2995">
            <v>64985.75999999998</v>
          </cell>
          <cell r="J2995">
            <v>-4200.949999999968</v>
          </cell>
          <cell r="K2995">
            <v>4200.949999999968</v>
          </cell>
        </row>
        <row r="2996">
          <cell r="E2996">
            <v>2606.59</v>
          </cell>
          <cell r="F2996">
            <v>-32716.71</v>
          </cell>
          <cell r="G2996">
            <v>23942.16</v>
          </cell>
          <cell r="H2996">
            <v>25001.01</v>
          </cell>
          <cell r="I2996">
            <v>59175.03412000001</v>
          </cell>
          <cell r="J2996">
            <v>-66890.73412000001</v>
          </cell>
          <cell r="K2996">
            <v>1547.7400000000016</v>
          </cell>
        </row>
        <row r="2997">
          <cell r="E2997">
            <v>677.72</v>
          </cell>
          <cell r="F2997">
            <v>4509.76</v>
          </cell>
          <cell r="G2997">
            <v>6225.060000000001</v>
          </cell>
          <cell r="H2997">
            <v>6500.28</v>
          </cell>
          <cell r="I2997">
            <v>0</v>
          </cell>
          <cell r="J2997">
            <v>11010.04</v>
          </cell>
          <cell r="K2997">
            <v>402.5000000000018</v>
          </cell>
        </row>
        <row r="2999">
          <cell r="E2999">
            <v>11083.64</v>
          </cell>
          <cell r="F2999">
            <v>-11083.64</v>
          </cell>
          <cell r="G2999">
            <v>149752.2</v>
          </cell>
          <cell r="H2999">
            <v>154470.67</v>
          </cell>
          <cell r="I2999">
            <v>149752.2</v>
          </cell>
          <cell r="J2999">
            <v>-6365.169999999984</v>
          </cell>
          <cell r="K2999">
            <v>6365.170000000013</v>
          </cell>
        </row>
        <row r="3000">
          <cell r="E3000">
            <v>26902.93</v>
          </cell>
          <cell r="F3000">
            <v>-26902.93</v>
          </cell>
          <cell r="G3000">
            <v>266783.4000000001</v>
          </cell>
          <cell r="H3000">
            <v>277762.35</v>
          </cell>
          <cell r="I3000">
            <v>266783.4000000001</v>
          </cell>
          <cell r="J3000">
            <v>-15923.980000000098</v>
          </cell>
          <cell r="K3000">
            <v>15923.980000000098</v>
          </cell>
        </row>
        <row r="3001">
          <cell r="E3001">
            <v>5242.93</v>
          </cell>
          <cell r="F3001">
            <v>-5242.93</v>
          </cell>
          <cell r="G3001">
            <v>67038</v>
          </cell>
          <cell r="H3001">
            <v>68431.51999999999</v>
          </cell>
          <cell r="I3001">
            <v>67038</v>
          </cell>
          <cell r="J3001">
            <v>-3849.4100000000108</v>
          </cell>
          <cell r="K3001">
            <v>3849.4100000000035</v>
          </cell>
        </row>
        <row r="3002">
          <cell r="E3002">
            <v>-1332.5</v>
          </cell>
          <cell r="F3002">
            <v>1332.5</v>
          </cell>
          <cell r="G3002">
            <v>11630.160000000002</v>
          </cell>
          <cell r="H3002">
            <v>11846.029999999999</v>
          </cell>
          <cell r="I3002">
            <v>11630.160000000002</v>
          </cell>
          <cell r="J3002">
            <v>1548.3699999999972</v>
          </cell>
          <cell r="K3002">
            <v>-1548.3699999999972</v>
          </cell>
        </row>
        <row r="3003">
          <cell r="E3003">
            <v>12791.22</v>
          </cell>
          <cell r="F3003">
            <v>-12791.22</v>
          </cell>
          <cell r="G3003">
            <v>128603.39999999998</v>
          </cell>
          <cell r="H3003">
            <v>133128.54000000004</v>
          </cell>
          <cell r="I3003">
            <v>128603.39999999998</v>
          </cell>
          <cell r="J3003">
            <v>-8266.079999999944</v>
          </cell>
          <cell r="K3003">
            <v>8266.079999999929</v>
          </cell>
        </row>
        <row r="3004">
          <cell r="E3004">
            <v>13764.17</v>
          </cell>
          <cell r="F3004">
            <v>-13764.17</v>
          </cell>
          <cell r="G3004">
            <v>136812</v>
          </cell>
          <cell r="H3004">
            <v>141782.72999999998</v>
          </cell>
          <cell r="I3004">
            <v>136812</v>
          </cell>
          <cell r="J3004">
            <v>-8793.440000000017</v>
          </cell>
          <cell r="K3004">
            <v>8793.440000000031</v>
          </cell>
        </row>
        <row r="3005">
          <cell r="E3005">
            <v>15848.05</v>
          </cell>
          <cell r="F3005">
            <v>-15848.05</v>
          </cell>
          <cell r="G3005">
            <v>142342.25999999998</v>
          </cell>
          <cell r="H3005">
            <v>147317.44</v>
          </cell>
          <cell r="I3005">
            <v>142342.25999999998</v>
          </cell>
          <cell r="J3005">
            <v>-10872.869999999966</v>
          </cell>
          <cell r="K3005">
            <v>10872.869999999966</v>
          </cell>
        </row>
        <row r="3006">
          <cell r="E3006">
            <v>0</v>
          </cell>
          <cell r="F3006">
            <v>0</v>
          </cell>
          <cell r="G3006">
            <v>6156.870000000001</v>
          </cell>
          <cell r="H3006">
            <v>8648.04</v>
          </cell>
          <cell r="I3006">
            <v>6156.870000000001</v>
          </cell>
          <cell r="J3006">
            <v>2491.17</v>
          </cell>
          <cell r="K3006">
            <v>-2491.17</v>
          </cell>
        </row>
        <row r="3007">
          <cell r="E3007">
            <v>0</v>
          </cell>
          <cell r="F3007">
            <v>0</v>
          </cell>
          <cell r="G3007">
            <v>70628.72</v>
          </cell>
          <cell r="H3007">
            <v>68398.86</v>
          </cell>
          <cell r="I3007">
            <v>70628.72</v>
          </cell>
          <cell r="J3007">
            <v>-2229.8600000000006</v>
          </cell>
          <cell r="K3007">
            <v>2229.8600000000006</v>
          </cell>
        </row>
        <row r="3008">
          <cell r="E3008">
            <v>25889.18</v>
          </cell>
          <cell r="F3008">
            <v>-25889.51</v>
          </cell>
          <cell r="G3008">
            <v>0</v>
          </cell>
          <cell r="H3008">
            <v>9065.48</v>
          </cell>
          <cell r="I3008">
            <v>0</v>
          </cell>
          <cell r="J3008">
            <v>-16824.03</v>
          </cell>
          <cell r="K3008">
            <v>16823.7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0" zoomScaleNormal="80" workbookViewId="0" topLeftCell="A1">
      <selection activeCell="K45" sqref="K45"/>
    </sheetView>
  </sheetViews>
  <sheetFormatPr defaultColWidth="12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0" style="0" hidden="1" customWidth="1"/>
    <col min="5" max="5" width="20.140625" style="0" customWidth="1"/>
    <col min="6" max="6" width="22.42187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22.003906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3" t="s">
        <v>1</v>
      </c>
      <c r="B3" s="4" t="s">
        <v>2</v>
      </c>
      <c r="C3" s="4"/>
      <c r="D3" s="4" t="s">
        <v>3</v>
      </c>
      <c r="E3" s="5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5" t="s">
        <v>11</v>
      </c>
    </row>
    <row r="4" spans="1:12" s="2" customFormat="1" ht="28.5" customHeight="1">
      <c r="A4" s="3"/>
      <c r="B4" s="4" t="s">
        <v>12</v>
      </c>
      <c r="C4" s="4" t="s">
        <v>13</v>
      </c>
      <c r="D4" s="4"/>
      <c r="E4" s="4"/>
      <c r="F4" s="5"/>
      <c r="G4" s="4"/>
      <c r="H4" s="4"/>
      <c r="I4" s="4"/>
      <c r="J4" s="4"/>
      <c r="K4" s="4"/>
      <c r="L4" s="5"/>
    </row>
    <row r="5" spans="1:12" s="2" customFormat="1" ht="12.75" hidden="1">
      <c r="A5" s="3"/>
      <c r="B5" s="4" t="s">
        <v>14</v>
      </c>
      <c r="C5" s="4">
        <v>15</v>
      </c>
      <c r="D5" s="3"/>
      <c r="E5" s="3"/>
      <c r="F5" s="3"/>
      <c r="G5" s="3"/>
      <c r="H5" s="3"/>
      <c r="I5" s="3"/>
      <c r="J5" s="3"/>
      <c r="K5" s="3"/>
      <c r="L5" s="4" t="s">
        <v>15</v>
      </c>
    </row>
    <row r="6" spans="1:12" s="2" customFormat="1" ht="12.75" hidden="1">
      <c r="A6" s="3">
        <v>1</v>
      </c>
      <c r="B6" s="3"/>
      <c r="C6" s="3"/>
      <c r="D6" s="3" t="s">
        <v>16</v>
      </c>
      <c r="E6" s="3">
        <f>'[1]Лицевые счета домов свод'!E2982</f>
        <v>31612.31</v>
      </c>
      <c r="F6" s="3">
        <f>'[1]Лицевые счета домов свод'!F2982</f>
        <v>-174055.71</v>
      </c>
      <c r="G6" s="3">
        <f>'[1]Лицевые счета домов свод'!G2982</f>
        <v>294830.1299999999</v>
      </c>
      <c r="H6" s="3">
        <f>'[1]Лицевые счета домов свод'!H2982</f>
        <v>307431.01999999996</v>
      </c>
      <c r="I6" s="3">
        <f>'[1]Лицевые счета домов свод'!I2982</f>
        <v>127258.69</v>
      </c>
      <c r="J6" s="3">
        <f>'[1]Лицевые счета домов свод'!J2982</f>
        <v>6116.619999999966</v>
      </c>
      <c r="K6" s="3">
        <f>'[1]Лицевые счета домов свод'!K2982</f>
        <v>19011.419999999925</v>
      </c>
      <c r="L6" s="3"/>
    </row>
    <row r="7" spans="1:12" s="2" customFormat="1" ht="12.75" hidden="1">
      <c r="A7" s="3"/>
      <c r="B7" s="3"/>
      <c r="C7" s="3"/>
      <c r="D7" s="3" t="s">
        <v>17</v>
      </c>
      <c r="E7" s="3">
        <f>'[1]Лицевые счета домов свод'!E2983</f>
        <v>0</v>
      </c>
      <c r="F7" s="3">
        <f>'[1]Лицевые счета домов свод'!F2983</f>
        <v>0</v>
      </c>
      <c r="G7" s="3">
        <f>'[1]Лицевые счета домов свод'!G2983</f>
        <v>0</v>
      </c>
      <c r="H7" s="3">
        <f>'[1]Лицевые счета домов свод'!H2983</f>
        <v>0</v>
      </c>
      <c r="I7" s="3">
        <f>'[1]Лицевые счета домов свод'!I2983</f>
        <v>0</v>
      </c>
      <c r="J7" s="3">
        <f>'[1]Лицевые счета домов свод'!J2983</f>
        <v>0</v>
      </c>
      <c r="K7" s="3">
        <f>'[1]Лицевые счета домов свод'!K2983</f>
        <v>0</v>
      </c>
      <c r="L7" s="3"/>
    </row>
    <row r="8" spans="1:12" s="2" customFormat="1" ht="12.75" hidden="1">
      <c r="A8" s="3"/>
      <c r="B8" s="3"/>
      <c r="C8" s="3"/>
      <c r="D8" s="3" t="s">
        <v>18</v>
      </c>
      <c r="E8" s="3">
        <f>'[1]Лицевые счета домов свод'!E2984</f>
        <v>0</v>
      </c>
      <c r="F8" s="3">
        <f>'[1]Лицевые счета домов свод'!F2984</f>
        <v>0</v>
      </c>
      <c r="G8" s="3">
        <f>'[1]Лицевые счета домов свод'!G2984</f>
        <v>0</v>
      </c>
      <c r="H8" s="3">
        <f>'[1]Лицевые счета домов свод'!H2984</f>
        <v>0</v>
      </c>
      <c r="I8" s="3">
        <f>'[1]Лицевые счета домов свод'!I2984</f>
        <v>0</v>
      </c>
      <c r="J8" s="3">
        <f>'[1]Лицевые счета домов свод'!J2984</f>
        <v>0</v>
      </c>
      <c r="K8" s="3">
        <f>'[1]Лицевые счета домов свод'!K2984</f>
        <v>0</v>
      </c>
      <c r="L8" s="3"/>
    </row>
    <row r="9" spans="1:12" s="2" customFormat="1" ht="12.75" hidden="1">
      <c r="A9" s="3"/>
      <c r="B9" s="3"/>
      <c r="C9" s="3"/>
      <c r="D9" s="3" t="s">
        <v>19</v>
      </c>
      <c r="E9" s="3">
        <f>'[1]Лицевые счета домов свод'!E2985</f>
        <v>0</v>
      </c>
      <c r="F9" s="3">
        <f>'[1]Лицевые счета домов свод'!F2985</f>
        <v>0</v>
      </c>
      <c r="G9" s="3">
        <f>'[1]Лицевые счета домов свод'!G2985</f>
        <v>0</v>
      </c>
      <c r="H9" s="3">
        <f>'[1]Лицевые счета домов свод'!H2985</f>
        <v>0</v>
      </c>
      <c r="I9" s="3">
        <f>'[1]Лицевые счета домов свод'!I2985</f>
        <v>0</v>
      </c>
      <c r="J9" s="3">
        <f>'[1]Лицевые счета домов свод'!J2985</f>
        <v>0</v>
      </c>
      <c r="K9" s="3">
        <f>'[1]Лицевые счета домов свод'!K2985</f>
        <v>0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3">
        <f>'[1]Лицевые счета домов свод'!E2986</f>
        <v>0</v>
      </c>
      <c r="F10" s="3">
        <f>'[1]Лицевые счета домов свод'!F2986</f>
        <v>0</v>
      </c>
      <c r="G10" s="3">
        <f>'[1]Лицевые счета домов свод'!G2986</f>
        <v>0</v>
      </c>
      <c r="H10" s="3">
        <f>'[1]Лицевые счета домов свод'!H2986</f>
        <v>0</v>
      </c>
      <c r="I10" s="3">
        <f>'[1]Лицевые счета домов свод'!I2986</f>
        <v>0</v>
      </c>
      <c r="J10" s="3">
        <f>'[1]Лицевые счета домов свод'!J2986</f>
        <v>0</v>
      </c>
      <c r="K10" s="3">
        <f>'[1]Лицевые счета домов свод'!K2986</f>
        <v>0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3">
        <f>'[1]Лицевые счета домов свод'!E2987</f>
        <v>0</v>
      </c>
      <c r="F11" s="3">
        <f>'[1]Лицевые счета домов свод'!F2987</f>
        <v>400</v>
      </c>
      <c r="G11" s="3">
        <f>'[1]Лицевые счета домов свод'!G2987</f>
        <v>0</v>
      </c>
      <c r="H11" s="3">
        <f>'[1]Лицевые счета домов свод'!H2987</f>
        <v>0</v>
      </c>
      <c r="I11" s="3">
        <f>'[1]Лицевые счета домов свод'!I2987</f>
        <v>0</v>
      </c>
      <c r="J11" s="3">
        <f>'[1]Лицевые счета домов свод'!J2987</f>
        <v>400</v>
      </c>
      <c r="K11" s="3">
        <f>'[1]Лицевые счета домов свод'!K2987</f>
        <v>0</v>
      </c>
      <c r="L11" s="3"/>
    </row>
    <row r="12" spans="1:12" s="2" customFormat="1" ht="12.75" hidden="1">
      <c r="A12" s="3"/>
      <c r="B12" s="3"/>
      <c r="C12" s="3"/>
      <c r="D12" s="3" t="s">
        <v>22</v>
      </c>
      <c r="E12" s="3">
        <f>SUM(E6:E11)</f>
        <v>31612.31</v>
      </c>
      <c r="F12" s="3">
        <f>SUM(F6:F11)</f>
        <v>-173655.71</v>
      </c>
      <c r="G12" s="3">
        <f>SUM(G6:G11)</f>
        <v>294830.1299999999</v>
      </c>
      <c r="H12" s="3">
        <f>SUM(H6:H11)</f>
        <v>307431.01999999996</v>
      </c>
      <c r="I12" s="3">
        <f>SUM(I6:I11)</f>
        <v>127258.69</v>
      </c>
      <c r="J12" s="3">
        <f>SUM(J6:J11)</f>
        <v>6516.619999999966</v>
      </c>
      <c r="K12" s="6">
        <f>SUM(K6:K11)</f>
        <v>19011.419999999925</v>
      </c>
      <c r="L12" s="3"/>
    </row>
    <row r="13" spans="1:12" s="2" customFormat="1" ht="12.75" hidden="1">
      <c r="A13" s="3"/>
      <c r="B13" s="3"/>
      <c r="C13" s="3"/>
      <c r="D13" s="7" t="s">
        <v>23</v>
      </c>
      <c r="E13" s="3">
        <f>'[1]Лицевые счета домов свод'!E2989</f>
        <v>13806.78</v>
      </c>
      <c r="F13" s="3">
        <f>'[1]Лицевые счета домов свод'!F2989</f>
        <v>-36903.45</v>
      </c>
      <c r="G13" s="3">
        <f>'[1]Лицевые счета домов свод'!G2989</f>
        <v>124772.69999999997</v>
      </c>
      <c r="H13" s="3">
        <f>'[1]Лицевые счета домов свод'!H2989</f>
        <v>130291.01000000001</v>
      </c>
      <c r="I13" s="3">
        <f>'[1]Лицевые счета домов свод'!I2989</f>
        <v>117526.74</v>
      </c>
      <c r="J13" s="3">
        <f>'[1]Лицевые счета домов свод'!J2989</f>
        <v>-24139.179999999993</v>
      </c>
      <c r="K13" s="3">
        <f>'[1]Лицевые счета домов свод'!K2989</f>
        <v>8288.469999999972</v>
      </c>
      <c r="L13" s="3"/>
    </row>
    <row r="14" spans="1:12" s="2" customFormat="1" ht="12.75" hidden="1">
      <c r="A14" s="3"/>
      <c r="B14" s="3"/>
      <c r="C14" s="3"/>
      <c r="D14" s="7" t="s">
        <v>24</v>
      </c>
      <c r="E14" s="3">
        <f>'[1]Лицевые счета домов свод'!E2990</f>
        <v>13405.45</v>
      </c>
      <c r="F14" s="3">
        <f>'[1]Лицевые счета домов свод'!F2990</f>
        <v>-13405.45</v>
      </c>
      <c r="G14" s="3">
        <f>'[1]Лицевые счета домов свод'!G2990</f>
        <v>123130.92000000003</v>
      </c>
      <c r="H14" s="3">
        <f>'[1]Лицевые счета домов свод'!H2990</f>
        <v>128576.65999999999</v>
      </c>
      <c r="I14" s="3">
        <f>'[1]Лицевые счета домов свод'!I2990</f>
        <v>123130.92000000003</v>
      </c>
      <c r="J14" s="3">
        <f>'[1]Лицевые счета домов свод'!J2990</f>
        <v>-7959.7100000000355</v>
      </c>
      <c r="K14" s="3">
        <f>'[1]Лицевые счета домов свод'!K2990</f>
        <v>7959.7100000000355</v>
      </c>
      <c r="L14" s="3"/>
    </row>
    <row r="15" spans="1:12" s="2" customFormat="1" ht="12.75" hidden="1">
      <c r="A15" s="3"/>
      <c r="B15" s="3"/>
      <c r="C15" s="3"/>
      <c r="D15" s="7" t="s">
        <v>25</v>
      </c>
      <c r="E15" s="3">
        <f>'[1]Лицевые счета домов свод'!E2991</f>
        <v>4468.61</v>
      </c>
      <c r="F15" s="3">
        <f>'[1]Лицевые счета домов свод'!F2991</f>
        <v>24519.64</v>
      </c>
      <c r="G15" s="3">
        <f>'[1]Лицевые счета домов свод'!G2991</f>
        <v>41043.7</v>
      </c>
      <c r="H15" s="3">
        <f>'[1]Лицевые счета домов свод'!H2991</f>
        <v>42858.89000000001</v>
      </c>
      <c r="I15" s="3">
        <f>'[1]Лицевые счета домов свод'!I2991</f>
        <v>15192.14</v>
      </c>
      <c r="J15" s="3">
        <f>'[1]Лицевые счета домов свод'!J2991</f>
        <v>52186.39</v>
      </c>
      <c r="K15" s="3">
        <f>'[1]Лицевые счета домов свод'!K2991</f>
        <v>2653.419999999991</v>
      </c>
      <c r="L15" s="3"/>
    </row>
    <row r="16" spans="1:12" s="2" customFormat="1" ht="12.75" hidden="1">
      <c r="A16" s="3"/>
      <c r="B16" s="3"/>
      <c r="C16" s="3"/>
      <c r="D16" s="7" t="s">
        <v>26</v>
      </c>
      <c r="E16" s="3">
        <f>'[1]Лицевые счета домов свод'!E2992</f>
        <v>149.48</v>
      </c>
      <c r="F16" s="3">
        <f>'[1]Лицевые счета домов свод'!F2992</f>
        <v>-4688.31</v>
      </c>
      <c r="G16" s="3">
        <f>'[1]Лицевые счета домов свод'!G2992</f>
        <v>3420.2699999999995</v>
      </c>
      <c r="H16" s="3">
        <f>'[1]Лицевые счета домов свод'!H2992</f>
        <v>3571.59</v>
      </c>
      <c r="I16" s="3">
        <f>'[1]Лицевые счета домов свод'!I2992</f>
        <v>30685.679999999997</v>
      </c>
      <c r="J16" s="3">
        <f>'[1]Лицевые счета домов свод'!J2992</f>
        <v>-31802.399999999998</v>
      </c>
      <c r="K16" s="3">
        <f>'[1]Лицевые счета домов свод'!K2992</f>
        <v>-1.8400000000006003</v>
      </c>
      <c r="L16" s="3"/>
    </row>
    <row r="17" spans="1:12" s="2" customFormat="1" ht="12.75" hidden="1">
      <c r="A17" s="3"/>
      <c r="B17" s="3"/>
      <c r="C17" s="3"/>
      <c r="D17" s="3" t="s">
        <v>27</v>
      </c>
      <c r="E17" s="3">
        <f>'[1]Лицевые счета домов свод'!E2993</f>
        <v>759.62</v>
      </c>
      <c r="F17" s="3">
        <f>'[1]Лицевые счета домов свод'!F2993</f>
        <v>843.84</v>
      </c>
      <c r="G17" s="3">
        <f>'[1]Лицевые счета домов свод'!G2993</f>
        <v>6977.399999999999</v>
      </c>
      <c r="H17" s="3">
        <f>'[1]Лицевые счета домов свод'!H2993</f>
        <v>7286</v>
      </c>
      <c r="I17" s="3">
        <f>'[1]Лицевые счета домов свод'!I2993</f>
        <v>8422.08</v>
      </c>
      <c r="J17" s="3">
        <f>'[1]Лицевые счета домов свод'!J2993</f>
        <v>-292.2399999999998</v>
      </c>
      <c r="K17" s="3">
        <f>'[1]Лицевые счета домов свод'!K2993</f>
        <v>451.0199999999986</v>
      </c>
      <c r="L17" s="3"/>
    </row>
    <row r="18" spans="1:12" s="2" customFormat="1" ht="12.75" hidden="1">
      <c r="A18" s="3"/>
      <c r="B18" s="3"/>
      <c r="C18" s="3"/>
      <c r="D18" s="7" t="s">
        <v>28</v>
      </c>
      <c r="E18" s="3">
        <f>'[1]Лицевые счета домов свод'!E2994</f>
        <v>22.35</v>
      </c>
      <c r="F18" s="3">
        <f>'[1]Лицевые счета домов свод'!F2994</f>
        <v>148.65</v>
      </c>
      <c r="G18" s="3">
        <f>'[1]Лицевые счета домов свод'!G2994</f>
        <v>205.19999999999996</v>
      </c>
      <c r="H18" s="3">
        <f>'[1]Лицевые счета домов свод'!H2994</f>
        <v>214.29999999999998</v>
      </c>
      <c r="I18" s="3">
        <f>'[1]Лицевые счета домов свод'!I2994</f>
        <v>0</v>
      </c>
      <c r="J18" s="3">
        <f>'[1]Лицевые счета домов свод'!J2994</f>
        <v>362.95</v>
      </c>
      <c r="K18" s="3">
        <f>'[1]Лицевые счета домов свод'!K2994</f>
        <v>13.249999999999972</v>
      </c>
      <c r="L18" s="3"/>
    </row>
    <row r="19" spans="1:12" s="2" customFormat="1" ht="12.75" hidden="1">
      <c r="A19" s="3"/>
      <c r="B19" s="3"/>
      <c r="C19" s="3"/>
      <c r="D19" s="7" t="s">
        <v>29</v>
      </c>
      <c r="E19" s="3">
        <f>'[1]Лицевые счета домов свод'!E2995</f>
        <v>7074.95</v>
      </c>
      <c r="F19" s="3">
        <f>'[1]Лицевые счета домов свод'!F2995</f>
        <v>-7074.95</v>
      </c>
      <c r="G19" s="3">
        <f>'[1]Лицевые счета домов свод'!G2995</f>
        <v>64985.75999999998</v>
      </c>
      <c r="H19" s="3">
        <f>'[1]Лицевые счета домов свод'!H2995</f>
        <v>67859.76000000001</v>
      </c>
      <c r="I19" s="3">
        <f>'[1]Лицевые счета домов свод'!I2995</f>
        <v>64985.75999999998</v>
      </c>
      <c r="J19" s="3">
        <f>'[1]Лицевые счета домов свод'!J2995</f>
        <v>-4200.949999999968</v>
      </c>
      <c r="K19" s="3">
        <f>'[1]Лицевые счета домов свод'!K2995</f>
        <v>4200.949999999968</v>
      </c>
      <c r="L19" s="3"/>
    </row>
    <row r="20" spans="1:12" s="2" customFormat="1" ht="12.75" hidden="1">
      <c r="A20" s="3"/>
      <c r="B20" s="3"/>
      <c r="C20" s="3"/>
      <c r="D20" s="7" t="s">
        <v>30</v>
      </c>
      <c r="E20" s="3">
        <f>'[1]Лицевые счета домов свод'!E2996</f>
        <v>2606.59</v>
      </c>
      <c r="F20" s="3">
        <f>'[1]Лицевые счета домов свод'!F2996</f>
        <v>-32716.71</v>
      </c>
      <c r="G20" s="3">
        <f>'[1]Лицевые счета домов свод'!G2996</f>
        <v>23942.16</v>
      </c>
      <c r="H20" s="3">
        <f>'[1]Лицевые счета домов свод'!H2996</f>
        <v>25001.01</v>
      </c>
      <c r="I20" s="3">
        <f>'[1]Лицевые счета домов свод'!I2996</f>
        <v>59175.03412000001</v>
      </c>
      <c r="J20" s="3">
        <f>'[1]Лицевые счета домов свод'!J2996</f>
        <v>-66890.73412000001</v>
      </c>
      <c r="K20" s="3">
        <f>'[1]Лицевые счета домов свод'!K2996</f>
        <v>1547.7400000000016</v>
      </c>
      <c r="L20" s="3"/>
    </row>
    <row r="21" spans="1:12" s="2" customFormat="1" ht="12.75" hidden="1">
      <c r="A21" s="3"/>
      <c r="B21" s="3"/>
      <c r="C21" s="3"/>
      <c r="D21" s="7" t="s">
        <v>31</v>
      </c>
      <c r="E21" s="3">
        <f>'[1]Лицевые счета домов свод'!E2997</f>
        <v>677.72</v>
      </c>
      <c r="F21" s="3">
        <f>'[1]Лицевые счета домов свод'!F2997</f>
        <v>4509.76</v>
      </c>
      <c r="G21" s="3">
        <f>'[1]Лицевые счета домов свод'!G2997</f>
        <v>6225.060000000001</v>
      </c>
      <c r="H21" s="3">
        <f>'[1]Лицевые счета домов свод'!H2997</f>
        <v>6500.28</v>
      </c>
      <c r="I21" s="3">
        <f>'[1]Лицевые счета домов свод'!I2997</f>
        <v>0</v>
      </c>
      <c r="J21" s="3">
        <f>'[1]Лицевые счета домов свод'!J2997</f>
        <v>11010.04</v>
      </c>
      <c r="K21" s="3">
        <f>'[1]Лицевые счета домов свод'!K2997</f>
        <v>402.5000000000018</v>
      </c>
      <c r="L21" s="3"/>
    </row>
    <row r="22" spans="1:12" s="2" customFormat="1" ht="12.75" hidden="1">
      <c r="A22" s="3"/>
      <c r="B22" s="3"/>
      <c r="C22" s="3"/>
      <c r="D22" s="3" t="s">
        <v>32</v>
      </c>
      <c r="E22" s="3">
        <f>SUM(E13:E21)</f>
        <v>42971.55</v>
      </c>
      <c r="F22" s="3">
        <f>SUM(F13:F21)</f>
        <v>-64766.979999999996</v>
      </c>
      <c r="G22" s="3">
        <f>SUM(G13:G21)</f>
        <v>394703.1699999999</v>
      </c>
      <c r="H22" s="3">
        <f>SUM(H13:H21)</f>
        <v>412159.5</v>
      </c>
      <c r="I22" s="6">
        <f>SUM(I13:I21)</f>
        <v>419118.35412</v>
      </c>
      <c r="J22" s="6">
        <f>SUM(J13:J21)</f>
        <v>-71725.83412</v>
      </c>
      <c r="K22" s="3">
        <f>SUM(K13:K21)</f>
        <v>25515.219999999965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3">
        <f>'[1]Лицевые счета домов свод'!E2999</f>
        <v>11083.64</v>
      </c>
      <c r="F23" s="3">
        <f>'[1]Лицевые счета домов свод'!F2999</f>
        <v>-11083.64</v>
      </c>
      <c r="G23" s="3">
        <f>'[1]Лицевые счета домов свод'!G2999</f>
        <v>149752.2</v>
      </c>
      <c r="H23" s="3">
        <f>'[1]Лицевые счета домов свод'!H2999</f>
        <v>154470.67</v>
      </c>
      <c r="I23" s="3">
        <f>'[1]Лицевые счета домов свод'!I2999</f>
        <v>149752.2</v>
      </c>
      <c r="J23" s="3">
        <f>'[1]Лицевые счета домов свод'!J2999</f>
        <v>-6365.169999999984</v>
      </c>
      <c r="K23" s="3">
        <f>'[1]Лицевые счета домов свод'!K2999</f>
        <v>6365.170000000013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3">
        <f>'[1]Лицевые счета домов свод'!E3000</f>
        <v>26902.93</v>
      </c>
      <c r="F24" s="3">
        <f>'[1]Лицевые счета домов свод'!F3000</f>
        <v>-26902.93</v>
      </c>
      <c r="G24" s="3">
        <f>'[1]Лицевые счета домов свод'!G3000</f>
        <v>266783.4000000001</v>
      </c>
      <c r="H24" s="3">
        <f>'[1]Лицевые счета домов свод'!H3000</f>
        <v>277762.35</v>
      </c>
      <c r="I24" s="3">
        <f>'[1]Лицевые счета домов свод'!I3000</f>
        <v>266783.4000000001</v>
      </c>
      <c r="J24" s="3">
        <f>'[1]Лицевые счета домов свод'!J3000</f>
        <v>-15923.980000000098</v>
      </c>
      <c r="K24" s="3">
        <f>'[1]Лицевые счета домов свод'!K3000</f>
        <v>15923.980000000098</v>
      </c>
      <c r="L24" s="3"/>
    </row>
    <row r="25" spans="1:12" s="2" customFormat="1" ht="12.75" hidden="1">
      <c r="A25" s="3"/>
      <c r="B25" s="3"/>
      <c r="C25" s="3"/>
      <c r="D25" s="3" t="s">
        <v>35</v>
      </c>
      <c r="E25" s="3">
        <f>'[1]Лицевые счета домов свод'!E3001</f>
        <v>5242.93</v>
      </c>
      <c r="F25" s="3">
        <f>'[1]Лицевые счета домов свод'!F3001</f>
        <v>-5242.93</v>
      </c>
      <c r="G25" s="3">
        <f>'[1]Лицевые счета домов свод'!G3001</f>
        <v>67038</v>
      </c>
      <c r="H25" s="3">
        <f>'[1]Лицевые счета домов свод'!H3001</f>
        <v>68431.51999999999</v>
      </c>
      <c r="I25" s="3">
        <f>'[1]Лицевые счета домов свод'!I3001</f>
        <v>67038</v>
      </c>
      <c r="J25" s="3">
        <f>'[1]Лицевые счета домов свод'!J3001</f>
        <v>-3849.4100000000108</v>
      </c>
      <c r="K25" s="3">
        <f>'[1]Лицевые счета домов свод'!K3001</f>
        <v>3849.4100000000035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3">
        <f>'[1]Лицевые счета домов свод'!E3002</f>
        <v>-1332.5</v>
      </c>
      <c r="F26" s="3">
        <f>'[1]Лицевые счета домов свод'!F3002</f>
        <v>1332.5</v>
      </c>
      <c r="G26" s="3">
        <f>'[1]Лицевые счета домов свод'!G3002</f>
        <v>11630.160000000002</v>
      </c>
      <c r="H26" s="3">
        <f>'[1]Лицевые счета домов свод'!H3002</f>
        <v>11846.029999999999</v>
      </c>
      <c r="I26" s="3">
        <f>'[1]Лицевые счета домов свод'!I3002</f>
        <v>11630.160000000002</v>
      </c>
      <c r="J26" s="3">
        <f>'[1]Лицевые счета домов свод'!J3002</f>
        <v>1548.3699999999972</v>
      </c>
      <c r="K26" s="3">
        <f>'[1]Лицевые счета домов свод'!K3002</f>
        <v>-1548.3699999999972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3">
        <f>'[1]Лицевые счета домов свод'!E3003</f>
        <v>12791.22</v>
      </c>
      <c r="F27" s="3">
        <f>'[1]Лицевые счета домов свод'!F3003</f>
        <v>-12791.22</v>
      </c>
      <c r="G27" s="3">
        <f>'[1]Лицевые счета домов свод'!G3003</f>
        <v>128603.39999999998</v>
      </c>
      <c r="H27" s="3">
        <f>'[1]Лицевые счета домов свод'!H3003</f>
        <v>133128.54000000004</v>
      </c>
      <c r="I27" s="3">
        <f>'[1]Лицевые счета домов свод'!I3003</f>
        <v>128603.39999999998</v>
      </c>
      <c r="J27" s="3">
        <f>'[1]Лицевые счета домов свод'!J3003</f>
        <v>-8266.079999999944</v>
      </c>
      <c r="K27" s="3">
        <f>'[1]Лицевые счета домов свод'!K3003</f>
        <v>8266.079999999929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3">
        <f>'[1]Лицевые счета домов свод'!E3004</f>
        <v>13764.17</v>
      </c>
      <c r="F28" s="3">
        <f>'[1]Лицевые счета домов свод'!F3004</f>
        <v>-13764.17</v>
      </c>
      <c r="G28" s="3">
        <f>'[1]Лицевые счета домов свод'!G3004</f>
        <v>136812</v>
      </c>
      <c r="H28" s="3">
        <f>'[1]Лицевые счета домов свод'!H3004</f>
        <v>141782.72999999998</v>
      </c>
      <c r="I28" s="3">
        <f>'[1]Лицевые счета домов свод'!I3004</f>
        <v>136812</v>
      </c>
      <c r="J28" s="3">
        <f>'[1]Лицевые счета домов свод'!J3004</f>
        <v>-8793.440000000017</v>
      </c>
      <c r="K28" s="3">
        <f>'[1]Лицевые счета домов свод'!K3004</f>
        <v>8793.440000000031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3">
        <f>'[1]Лицевые счета домов свод'!E3005</f>
        <v>15848.05</v>
      </c>
      <c r="F29" s="3">
        <f>'[1]Лицевые счета домов свод'!F3005</f>
        <v>-15848.05</v>
      </c>
      <c r="G29" s="3">
        <f>'[1]Лицевые счета домов свод'!G3005</f>
        <v>142342.25999999998</v>
      </c>
      <c r="H29" s="3">
        <f>'[1]Лицевые счета домов свод'!H3005</f>
        <v>147317.44</v>
      </c>
      <c r="I29" s="3">
        <f>'[1]Лицевые счета домов свод'!I3005</f>
        <v>142342.25999999998</v>
      </c>
      <c r="J29" s="3">
        <f>'[1]Лицевые счета домов свод'!J3005</f>
        <v>-10872.869999999966</v>
      </c>
      <c r="K29" s="3">
        <f>'[1]Лицевые счета домов свод'!K3005</f>
        <v>10872.869999999966</v>
      </c>
      <c r="L29" s="3"/>
    </row>
    <row r="30" spans="1:12" s="2" customFormat="1" ht="12.75" hidden="1">
      <c r="A30" s="3"/>
      <c r="B30" s="3"/>
      <c r="C30" s="3"/>
      <c r="D30" s="3" t="s">
        <v>40</v>
      </c>
      <c r="E30" s="3">
        <f>'[1]Лицевые счета домов свод'!E3006</f>
        <v>0</v>
      </c>
      <c r="F30" s="3">
        <f>'[1]Лицевые счета домов свод'!F3006</f>
        <v>0</v>
      </c>
      <c r="G30" s="3">
        <f>'[1]Лицевые счета домов свод'!G3006</f>
        <v>6156.870000000001</v>
      </c>
      <c r="H30" s="3">
        <f>'[1]Лицевые счета домов свод'!H3006</f>
        <v>8648.04</v>
      </c>
      <c r="I30" s="3">
        <f>'[1]Лицевые счета домов свод'!I3006</f>
        <v>6156.870000000001</v>
      </c>
      <c r="J30" s="3">
        <f>'[1]Лицевые счета домов свод'!J3006</f>
        <v>2491.17</v>
      </c>
      <c r="K30" s="3">
        <f>'[1]Лицевые счета домов свод'!K3006</f>
        <v>-2491.17</v>
      </c>
      <c r="L30" s="3"/>
    </row>
    <row r="31" spans="1:12" s="2" customFormat="1" ht="12.75" hidden="1">
      <c r="A31" s="3"/>
      <c r="B31" s="3"/>
      <c r="C31" s="3"/>
      <c r="D31" s="3" t="s">
        <v>41</v>
      </c>
      <c r="E31" s="3">
        <f>'[1]Лицевые счета домов свод'!E3007</f>
        <v>0</v>
      </c>
      <c r="F31" s="3">
        <f>'[1]Лицевые счета домов свод'!F3007</f>
        <v>0</v>
      </c>
      <c r="G31" s="3">
        <f>'[1]Лицевые счета домов свод'!G3007</f>
        <v>70628.72</v>
      </c>
      <c r="H31" s="3">
        <f>'[1]Лицевые счета домов свод'!H3007</f>
        <v>68398.86</v>
      </c>
      <c r="I31" s="3">
        <f>'[1]Лицевые счета домов свод'!I3007</f>
        <v>70628.72</v>
      </c>
      <c r="J31" s="3">
        <f>'[1]Лицевые счета домов свод'!J3007</f>
        <v>-2229.8600000000006</v>
      </c>
      <c r="K31" s="3">
        <f>'[1]Лицевые счета домов свод'!K3007</f>
        <v>2229.8600000000006</v>
      </c>
      <c r="L31" s="3"/>
    </row>
    <row r="32" spans="1:12" s="2" customFormat="1" ht="12.75" hidden="1">
      <c r="A32" s="3"/>
      <c r="B32" s="3"/>
      <c r="C32" s="3"/>
      <c r="D32" s="3" t="s">
        <v>42</v>
      </c>
      <c r="E32" s="3">
        <f>'[1]Лицевые счета домов свод'!E3008</f>
        <v>25889.18</v>
      </c>
      <c r="F32" s="3">
        <f>'[1]Лицевые счета домов свод'!F3008</f>
        <v>-25889.51</v>
      </c>
      <c r="G32" s="3">
        <f>'[1]Лицевые счета домов свод'!G3008</f>
        <v>0</v>
      </c>
      <c r="H32" s="3">
        <f>'[1]Лицевые счета домов свод'!H3008</f>
        <v>9065.48</v>
      </c>
      <c r="I32" s="3">
        <f>'[1]Лицевые счета домов свод'!I3008</f>
        <v>0</v>
      </c>
      <c r="J32" s="3">
        <f>'[1]Лицевые счета домов свод'!J3008</f>
        <v>-16824.03</v>
      </c>
      <c r="K32" s="3">
        <f>'[1]Лицевые счета домов свод'!K3008</f>
        <v>16823.7</v>
      </c>
      <c r="L32" s="3"/>
    </row>
    <row r="33" spans="1:12" s="2" customFormat="1" ht="12.75">
      <c r="A33" s="3"/>
      <c r="B33" s="4" t="s">
        <v>14</v>
      </c>
      <c r="C33" s="4">
        <v>15</v>
      </c>
      <c r="D33" s="3"/>
      <c r="E33" s="3">
        <f>SUM(E23:E32)+E12+E22</f>
        <v>184773.48000000004</v>
      </c>
      <c r="F33" s="3">
        <f>SUM(F23:F32)+F12+F22</f>
        <v>-348612.63999999996</v>
      </c>
      <c r="G33" s="3">
        <f>SUM(G23:G32)+G12+G22</f>
        <v>1669280.3099999998</v>
      </c>
      <c r="H33" s="3">
        <f>SUM(H23:H32)+H12+H22</f>
        <v>1740442.1800000002</v>
      </c>
      <c r="I33" s="6">
        <f>SUM(I23:I32)+I12+I22</f>
        <v>1526124.05412</v>
      </c>
      <c r="J33" s="6">
        <f>SUM(J23:J32)+J12+J22</f>
        <v>-134294.51412000007</v>
      </c>
      <c r="K33" s="6">
        <f>SUM(K23:K32)+K12+K22</f>
        <v>113611.60999999993</v>
      </c>
      <c r="L33" s="4" t="s">
        <v>15</v>
      </c>
    </row>
    <row r="34" s="2" customFormat="1" ht="12.75"/>
    <row r="35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zoomScale="80" zoomScaleNormal="80" workbookViewId="0" topLeftCell="A1">
      <selection activeCell="I18" sqref="I18"/>
    </sheetView>
  </sheetViews>
  <sheetFormatPr defaultColWidth="12.57421875" defaultRowHeight="12.75"/>
  <cols>
    <col min="1" max="1" width="9.57421875" style="0" customWidth="1"/>
    <col min="2" max="2" width="34.421875" style="0" customWidth="1"/>
    <col min="3" max="3" width="28.57421875" style="0" customWidth="1"/>
    <col min="4" max="4" width="36.8515625" style="0" customWidth="1"/>
    <col min="5" max="5" width="16.57421875" style="0" customWidth="1"/>
    <col min="6" max="16384" width="11.57421875" style="0" customWidth="1"/>
  </cols>
  <sheetData>
    <row r="1" spans="1:5" s="9" customFormat="1" ht="12.75">
      <c r="A1" s="8" t="s">
        <v>43</v>
      </c>
      <c r="B1" s="8"/>
      <c r="C1" s="8"/>
      <c r="D1" s="8"/>
      <c r="E1" s="8"/>
    </row>
    <row r="2" spans="1:5" s="9" customFormat="1" ht="12.75">
      <c r="A2" s="10" t="s">
        <v>1</v>
      </c>
      <c r="B2" s="11" t="s">
        <v>44</v>
      </c>
      <c r="C2" s="11" t="s">
        <v>2</v>
      </c>
      <c r="D2" s="11" t="s">
        <v>45</v>
      </c>
      <c r="E2" s="11" t="s">
        <v>46</v>
      </c>
    </row>
    <row r="3" spans="1:5" s="9" customFormat="1" ht="27.75" customHeight="1">
      <c r="A3" s="12">
        <v>1</v>
      </c>
      <c r="B3" s="13" t="s">
        <v>47</v>
      </c>
      <c r="C3" s="12" t="s">
        <v>48</v>
      </c>
      <c r="D3" s="12"/>
      <c r="E3" s="12">
        <v>3182.57</v>
      </c>
    </row>
    <row r="4" spans="1:5" s="9" customFormat="1" ht="12.75">
      <c r="A4" s="12">
        <v>2</v>
      </c>
      <c r="B4" s="14" t="s">
        <v>49</v>
      </c>
      <c r="C4" s="12" t="s">
        <v>48</v>
      </c>
      <c r="D4" s="15" t="s">
        <v>50</v>
      </c>
      <c r="E4" s="15">
        <v>23247.14</v>
      </c>
    </row>
    <row r="5" spans="1:5" s="9" customFormat="1" ht="12.75" hidden="1">
      <c r="A5" s="12">
        <v>3</v>
      </c>
      <c r="B5" s="13"/>
      <c r="C5" s="15"/>
      <c r="D5" s="12"/>
      <c r="E5" s="12"/>
    </row>
    <row r="6" spans="1:5" s="9" customFormat="1" ht="12.75" hidden="1">
      <c r="A6" s="16"/>
      <c r="B6" s="16" t="s">
        <v>51</v>
      </c>
      <c r="C6" s="16"/>
      <c r="D6" s="16"/>
      <c r="E6" s="16">
        <f>E4+E5+E3</f>
        <v>26429.71</v>
      </c>
    </row>
    <row r="7" spans="1:5" s="9" customFormat="1" ht="12.75" hidden="1">
      <c r="A7" s="17"/>
      <c r="B7" s="17"/>
      <c r="C7" s="17"/>
      <c r="D7" s="17"/>
      <c r="E7" s="17"/>
    </row>
    <row r="8" spans="1:5" s="19" customFormat="1" ht="12.75">
      <c r="A8" s="18" t="s">
        <v>52</v>
      </c>
      <c r="B8" s="18"/>
      <c r="C8" s="18"/>
      <c r="D8" s="18"/>
      <c r="E8" s="18"/>
    </row>
    <row r="9" spans="1:5" s="9" customFormat="1" ht="12.75">
      <c r="A9" s="10" t="s">
        <v>1</v>
      </c>
      <c r="B9" s="11" t="s">
        <v>44</v>
      </c>
      <c r="C9" s="11" t="s">
        <v>2</v>
      </c>
      <c r="D9" s="11" t="s">
        <v>45</v>
      </c>
      <c r="E9" s="11" t="s">
        <v>46</v>
      </c>
    </row>
    <row r="10" spans="1:5" s="9" customFormat="1" ht="29.25" customHeight="1">
      <c r="A10" s="12">
        <v>1</v>
      </c>
      <c r="B10" s="13" t="s">
        <v>49</v>
      </c>
      <c r="C10" s="12" t="s">
        <v>48</v>
      </c>
      <c r="D10" s="12" t="s">
        <v>53</v>
      </c>
      <c r="E10" s="12">
        <v>12159.97</v>
      </c>
    </row>
    <row r="11" spans="1:5" s="9" customFormat="1" ht="12.75" hidden="1">
      <c r="A11" s="12">
        <v>2</v>
      </c>
      <c r="B11" s="20"/>
      <c r="C11" s="15"/>
      <c r="D11" s="20"/>
      <c r="E11" s="20"/>
    </row>
    <row r="12" spans="1:5" s="9" customFormat="1" ht="12.75" hidden="1">
      <c r="A12" s="16"/>
      <c r="B12" s="16" t="s">
        <v>51</v>
      </c>
      <c r="C12" s="16"/>
      <c r="D12" s="16"/>
      <c r="E12" s="16">
        <f>E10+E11</f>
        <v>12159.97</v>
      </c>
    </row>
    <row r="13" spans="1:5" s="9" customFormat="1" ht="12.75" hidden="1">
      <c r="A13" s="17"/>
      <c r="B13" s="17"/>
      <c r="C13" s="17"/>
      <c r="D13" s="17"/>
      <c r="E13" s="17"/>
    </row>
    <row r="14" spans="1:5" s="19" customFormat="1" ht="12.75">
      <c r="A14" s="18" t="s">
        <v>54</v>
      </c>
      <c r="B14" s="18"/>
      <c r="C14" s="18"/>
      <c r="D14" s="18"/>
      <c r="E14" s="18"/>
    </row>
    <row r="15" spans="1:5" s="9" customFormat="1" ht="12.75">
      <c r="A15" s="10" t="s">
        <v>1</v>
      </c>
      <c r="B15" s="11" t="s">
        <v>44</v>
      </c>
      <c r="C15" s="11"/>
      <c r="D15" s="11" t="s">
        <v>45</v>
      </c>
      <c r="E15" s="11" t="s">
        <v>46</v>
      </c>
    </row>
    <row r="16" spans="1:5" s="9" customFormat="1" ht="12.75">
      <c r="A16" s="12">
        <v>1</v>
      </c>
      <c r="B16" s="21" t="s">
        <v>55</v>
      </c>
      <c r="C16" s="12" t="s">
        <v>48</v>
      </c>
      <c r="D16" s="12" t="s">
        <v>56</v>
      </c>
      <c r="E16" s="12">
        <v>42565.81</v>
      </c>
    </row>
    <row r="17" spans="1:5" s="9" customFormat="1" ht="12.75">
      <c r="A17" s="12">
        <v>2</v>
      </c>
      <c r="B17" s="21" t="s">
        <v>55</v>
      </c>
      <c r="C17" s="12" t="s">
        <v>48</v>
      </c>
      <c r="D17" s="12" t="s">
        <v>57</v>
      </c>
      <c r="E17" s="20">
        <v>11642.5</v>
      </c>
    </row>
    <row r="18" spans="1:5" s="9" customFormat="1" ht="12.75">
      <c r="A18" s="12">
        <v>3</v>
      </c>
      <c r="B18" s="20" t="s">
        <v>58</v>
      </c>
      <c r="C18" s="12" t="s">
        <v>48</v>
      </c>
      <c r="D18" s="20" t="s">
        <v>59</v>
      </c>
      <c r="E18" s="20">
        <v>8767.41</v>
      </c>
    </row>
    <row r="19" spans="1:5" s="9" customFormat="1" ht="12.75">
      <c r="A19" s="12">
        <v>4</v>
      </c>
      <c r="B19" s="20" t="s">
        <v>60</v>
      </c>
      <c r="C19" s="12" t="s">
        <v>48</v>
      </c>
      <c r="D19" s="20" t="s">
        <v>59</v>
      </c>
      <c r="E19" s="12">
        <v>11142.74</v>
      </c>
    </row>
    <row r="20" spans="1:5" s="9" customFormat="1" ht="12.75">
      <c r="A20" s="12">
        <v>5</v>
      </c>
      <c r="B20" s="20" t="s">
        <v>61</v>
      </c>
      <c r="C20" s="12" t="s">
        <v>48</v>
      </c>
      <c r="D20" s="20" t="s">
        <v>62</v>
      </c>
      <c r="E20" s="12">
        <v>3822.95</v>
      </c>
    </row>
    <row r="21" spans="1:5" s="9" customFormat="1" ht="12.75" hidden="1">
      <c r="A21" s="16"/>
      <c r="B21" s="16" t="s">
        <v>51</v>
      </c>
      <c r="C21" s="16"/>
      <c r="D21" s="16"/>
      <c r="E21" s="16">
        <f>E16+E17+E18+E19+E20</f>
        <v>77941.41</v>
      </c>
    </row>
    <row r="22" spans="1:5" s="9" customFormat="1" ht="12.75" hidden="1">
      <c r="A22" s="17"/>
      <c r="B22" s="17"/>
      <c r="C22" s="17"/>
      <c r="D22" s="17"/>
      <c r="E22" s="17"/>
    </row>
    <row r="23" spans="1:5" s="19" customFormat="1" ht="12.75">
      <c r="A23" s="18" t="s">
        <v>63</v>
      </c>
      <c r="B23" s="18"/>
      <c r="C23" s="18"/>
      <c r="D23" s="18"/>
      <c r="E23" s="18"/>
    </row>
    <row r="24" spans="1:5" s="9" customFormat="1" ht="12.75">
      <c r="A24" s="10" t="s">
        <v>1</v>
      </c>
      <c r="B24" s="11" t="s">
        <v>44</v>
      </c>
      <c r="C24" s="11" t="s">
        <v>2</v>
      </c>
      <c r="D24" s="11" t="s">
        <v>45</v>
      </c>
      <c r="E24" s="11" t="s">
        <v>46</v>
      </c>
    </row>
    <row r="25" spans="1:5" s="9" customFormat="1" ht="12.75">
      <c r="A25" s="12">
        <v>1</v>
      </c>
      <c r="B25" s="13" t="s">
        <v>64</v>
      </c>
      <c r="C25" s="12" t="s">
        <v>48</v>
      </c>
      <c r="D25" s="12" t="s">
        <v>62</v>
      </c>
      <c r="E25" s="12">
        <v>10727.6</v>
      </c>
    </row>
    <row r="26" spans="1:5" ht="55.5" customHeight="1" hidden="1">
      <c r="A26" s="22">
        <v>2</v>
      </c>
      <c r="B26" s="23"/>
      <c r="C26" s="23"/>
      <c r="D26" s="23"/>
      <c r="E26" s="23"/>
    </row>
    <row r="27" spans="1:5" ht="12.75" hidden="1">
      <c r="A27" s="22">
        <v>3</v>
      </c>
      <c r="B27" s="24"/>
      <c r="C27" s="22"/>
      <c r="D27" s="22"/>
      <c r="E27" s="22"/>
    </row>
    <row r="28" spans="1:5" ht="12.75" hidden="1">
      <c r="A28" s="25"/>
      <c r="B28" s="25" t="s">
        <v>51</v>
      </c>
      <c r="C28" s="25"/>
      <c r="D28" s="25"/>
      <c r="E28" s="25">
        <f>E26+E25+E27</f>
        <v>10727.6</v>
      </c>
    </row>
    <row r="29" spans="1:5" ht="12.75" hidden="1">
      <c r="A29" s="26"/>
      <c r="B29" s="26"/>
      <c r="C29" s="26"/>
      <c r="D29" s="26"/>
      <c r="E29" s="26"/>
    </row>
    <row r="30" spans="1:5" s="28" customFormat="1" ht="12.75" hidden="1">
      <c r="A30" s="27"/>
      <c r="B30" s="27"/>
      <c r="C30" s="27"/>
      <c r="D30" s="27"/>
      <c r="E30" s="27"/>
    </row>
    <row r="31" spans="1:5" ht="12.75" hidden="1">
      <c r="A31" s="29" t="s">
        <v>1</v>
      </c>
      <c r="B31" s="30" t="s">
        <v>44</v>
      </c>
      <c r="C31" s="30" t="s">
        <v>2</v>
      </c>
      <c r="D31" s="30" t="s">
        <v>45</v>
      </c>
      <c r="E31" s="30" t="s">
        <v>46</v>
      </c>
    </row>
    <row r="32" spans="1:5" ht="12.75" hidden="1">
      <c r="A32" s="22">
        <v>1</v>
      </c>
      <c r="B32" s="22"/>
      <c r="C32" s="22"/>
      <c r="D32" s="22"/>
      <c r="E32" s="22"/>
    </row>
    <row r="33" spans="1:5" ht="12.75" hidden="1">
      <c r="A33" s="22">
        <v>2</v>
      </c>
      <c r="B33" s="23"/>
      <c r="C33" s="23"/>
      <c r="D33" s="23"/>
      <c r="E33" s="23"/>
    </row>
    <row r="34" spans="1:5" ht="12.75" hidden="1">
      <c r="A34" s="22">
        <v>3</v>
      </c>
      <c r="B34" s="22"/>
      <c r="C34" s="22"/>
      <c r="D34" s="22"/>
      <c r="E34" s="22"/>
    </row>
    <row r="35" spans="1:5" ht="12.75" hidden="1">
      <c r="A35" s="25"/>
      <c r="B35" s="25" t="s">
        <v>51</v>
      </c>
      <c r="C35" s="25"/>
      <c r="D35" s="25"/>
      <c r="E35" s="25">
        <f>E33+E32+E34</f>
        <v>0</v>
      </c>
    </row>
    <row r="36" spans="1:5" ht="12.75" hidden="1">
      <c r="A36" s="26"/>
      <c r="B36" s="26"/>
      <c r="C36" s="26"/>
      <c r="D36" s="26"/>
      <c r="E36" s="26"/>
    </row>
    <row r="37" spans="1:5" s="28" customFormat="1" ht="12.75" hidden="1">
      <c r="A37" s="27"/>
      <c r="B37" s="27"/>
      <c r="C37" s="27"/>
      <c r="D37" s="27"/>
      <c r="E37" s="27"/>
    </row>
    <row r="38" spans="1:5" ht="12.75" hidden="1">
      <c r="A38" s="29" t="s">
        <v>1</v>
      </c>
      <c r="B38" s="30" t="s">
        <v>44</v>
      </c>
      <c r="C38" s="30" t="s">
        <v>2</v>
      </c>
      <c r="D38" s="30" t="s">
        <v>45</v>
      </c>
      <c r="E38" s="30" t="s">
        <v>46</v>
      </c>
    </row>
    <row r="39" spans="1:5" ht="12.75" hidden="1">
      <c r="A39" s="22">
        <v>1</v>
      </c>
      <c r="B39" s="24"/>
      <c r="C39" s="22"/>
      <c r="D39" s="22"/>
      <c r="E39" s="22"/>
    </row>
    <row r="40" spans="1:5" ht="12.75" hidden="1">
      <c r="A40" s="22">
        <v>2</v>
      </c>
      <c r="B40" s="23"/>
      <c r="C40" s="23"/>
      <c r="D40" s="23"/>
      <c r="E40" s="23"/>
    </row>
    <row r="41" spans="1:5" ht="12.75" hidden="1">
      <c r="A41" s="22">
        <v>3</v>
      </c>
      <c r="B41" s="22"/>
      <c r="C41" s="22"/>
      <c r="D41" s="22"/>
      <c r="E41" s="22"/>
    </row>
    <row r="42" spans="1:5" ht="12.75" hidden="1">
      <c r="A42" s="25"/>
      <c r="B42" s="25" t="s">
        <v>51</v>
      </c>
      <c r="C42" s="25"/>
      <c r="D42" s="25"/>
      <c r="E42" s="25">
        <f>E40+E39+E41</f>
        <v>0</v>
      </c>
    </row>
    <row r="43" ht="12.75" hidden="1"/>
    <row r="44" spans="1:5" s="28" customFormat="1" ht="12.75" hidden="1">
      <c r="A44" s="27"/>
      <c r="B44" s="27"/>
      <c r="C44" s="27"/>
      <c r="D44" s="27"/>
      <c r="E44" s="27"/>
    </row>
    <row r="45" spans="1:5" ht="12.75" hidden="1">
      <c r="A45" s="29" t="s">
        <v>1</v>
      </c>
      <c r="B45" s="30" t="s">
        <v>44</v>
      </c>
      <c r="C45" s="30" t="s">
        <v>2</v>
      </c>
      <c r="D45" s="30" t="s">
        <v>45</v>
      </c>
      <c r="E45" s="30" t="s">
        <v>46</v>
      </c>
    </row>
    <row r="46" spans="1:5" ht="12.75" hidden="1">
      <c r="A46" s="22">
        <v>1</v>
      </c>
      <c r="B46" s="24"/>
      <c r="C46" s="22"/>
      <c r="D46" s="22"/>
      <c r="E46" s="22"/>
    </row>
    <row r="47" spans="1:5" ht="12.75" hidden="1">
      <c r="A47" s="22">
        <v>2</v>
      </c>
      <c r="B47" s="23"/>
      <c r="C47" s="23"/>
      <c r="D47" s="23"/>
      <c r="E47" s="23"/>
    </row>
    <row r="48" spans="1:5" ht="12.75" hidden="1">
      <c r="A48" s="22">
        <v>3</v>
      </c>
      <c r="B48" s="22"/>
      <c r="C48" s="22"/>
      <c r="D48" s="22"/>
      <c r="E48" s="22"/>
    </row>
    <row r="49" spans="1:5" ht="12.75" hidden="1">
      <c r="A49" s="25"/>
      <c r="B49" s="25" t="s">
        <v>51</v>
      </c>
      <c r="C49" s="25"/>
      <c r="D49" s="25"/>
      <c r="E49" s="25">
        <f>E47+E46+E48</f>
        <v>0</v>
      </c>
    </row>
    <row r="50" ht="12.75" hidden="1"/>
    <row r="51" spans="1:5" ht="12.75" hidden="1">
      <c r="A51" s="31"/>
      <c r="B51" s="31"/>
      <c r="C51" s="31"/>
      <c r="D51" s="31"/>
      <c r="E51" s="31"/>
    </row>
    <row r="52" spans="1:5" ht="12.75" hidden="1">
      <c r="A52" s="29" t="s">
        <v>1</v>
      </c>
      <c r="B52" s="30" t="s">
        <v>44</v>
      </c>
      <c r="C52" s="30" t="s">
        <v>2</v>
      </c>
      <c r="D52" s="30" t="s">
        <v>45</v>
      </c>
      <c r="E52" s="30" t="s">
        <v>46</v>
      </c>
    </row>
    <row r="53" spans="1:5" ht="12.75" hidden="1">
      <c r="A53" s="22">
        <v>1</v>
      </c>
      <c r="B53" s="32"/>
      <c r="C53" s="22"/>
      <c r="D53" s="22"/>
      <c r="E53" s="22"/>
    </row>
    <row r="54" spans="1:5" ht="12.75" hidden="1">
      <c r="A54" s="22">
        <v>2</v>
      </c>
      <c r="B54" s="23"/>
      <c r="C54" s="23"/>
      <c r="D54" s="23"/>
      <c r="E54" s="23"/>
    </row>
    <row r="55" spans="1:5" ht="12.75" hidden="1">
      <c r="A55" s="22">
        <v>3</v>
      </c>
      <c r="B55" s="22"/>
      <c r="C55" s="22"/>
      <c r="D55" s="22"/>
      <c r="E55" s="22"/>
    </row>
    <row r="56" spans="1:5" ht="12.75" hidden="1">
      <c r="A56" s="25"/>
      <c r="B56" s="25" t="s">
        <v>51</v>
      </c>
      <c r="C56" s="25"/>
      <c r="D56" s="25"/>
      <c r="E56" s="25">
        <f>E54+E53+E55</f>
        <v>0</v>
      </c>
    </row>
    <row r="57" ht="12.75" hidden="1"/>
    <row r="58" spans="1:5" ht="12.75" hidden="1">
      <c r="A58" s="33"/>
      <c r="B58" s="33" t="s">
        <v>65</v>
      </c>
      <c r="C58" s="33"/>
      <c r="D58" s="33"/>
      <c r="E58" s="33">
        <f>E6+E12+E21+E28+E35+E42+E49+E56</f>
        <v>127258.69</v>
      </c>
    </row>
  </sheetData>
  <sheetProtection selectLockedCells="1" selectUnlockedCells="1"/>
  <mergeCells count="8">
    <mergeCell ref="A1:E1"/>
    <mergeCell ref="A8:E8"/>
    <mergeCell ref="A14:E14"/>
    <mergeCell ref="A23:E23"/>
    <mergeCell ref="A30:E30"/>
    <mergeCell ref="A37:E37"/>
    <mergeCell ref="A44:E44"/>
    <mergeCell ref="A51:E5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="80" zoomScaleNormal="80" workbookViewId="0" topLeftCell="A1">
      <selection activeCell="B111" sqref="B111"/>
    </sheetView>
  </sheetViews>
  <sheetFormatPr defaultColWidth="12.57421875" defaultRowHeight="12.75"/>
  <cols>
    <col min="1" max="1" width="9.57421875" style="0" customWidth="1"/>
    <col min="2" max="2" width="52.28125" style="34" customWidth="1"/>
    <col min="3" max="3" width="28.57421875" style="0" customWidth="1"/>
    <col min="4" max="4" width="51.7109375" style="0" customWidth="1"/>
    <col min="5" max="5" width="16.57421875" style="0" customWidth="1"/>
    <col min="6" max="16384" width="11.57421875" style="0" customWidth="1"/>
  </cols>
  <sheetData>
    <row r="1" spans="1:5" s="36" customFormat="1" ht="12.75">
      <c r="A1" s="35" t="s">
        <v>66</v>
      </c>
      <c r="B1" s="35"/>
      <c r="C1" s="35"/>
      <c r="D1" s="35"/>
      <c r="E1" s="35"/>
    </row>
    <row r="2" spans="1:5" s="36" customFormat="1" ht="12.75">
      <c r="A2" s="37" t="s">
        <v>1</v>
      </c>
      <c r="B2" s="37" t="s">
        <v>44</v>
      </c>
      <c r="C2" s="35" t="s">
        <v>2</v>
      </c>
      <c r="D2" s="35" t="s">
        <v>45</v>
      </c>
      <c r="E2" s="35" t="s">
        <v>46</v>
      </c>
    </row>
    <row r="3" spans="1:5" s="36" customFormat="1" ht="12.75">
      <c r="A3" s="4">
        <v>1</v>
      </c>
      <c r="B3" s="37" t="s">
        <v>67</v>
      </c>
      <c r="C3" s="4" t="s">
        <v>48</v>
      </c>
      <c r="D3" s="4"/>
      <c r="E3" s="4">
        <v>284.26</v>
      </c>
    </row>
    <row r="4" spans="1:5" s="36" customFormat="1" ht="12.75">
      <c r="A4" s="4">
        <v>2</v>
      </c>
      <c r="B4" s="37" t="s">
        <v>68</v>
      </c>
      <c r="C4" s="4" t="s">
        <v>48</v>
      </c>
      <c r="D4" s="35"/>
      <c r="E4" s="35">
        <v>8058.4</v>
      </c>
    </row>
    <row r="5" spans="1:5" s="36" customFormat="1" ht="12.75" hidden="1">
      <c r="A5" s="4">
        <v>3</v>
      </c>
      <c r="B5" s="5" t="s">
        <v>69</v>
      </c>
      <c r="C5" s="4" t="s">
        <v>48</v>
      </c>
      <c r="D5" s="4"/>
      <c r="E5" s="4">
        <v>5311.98</v>
      </c>
    </row>
    <row r="6" spans="1:5" s="36" customFormat="1" ht="12.75">
      <c r="A6" s="4">
        <v>3</v>
      </c>
      <c r="B6" s="5" t="s">
        <v>70</v>
      </c>
      <c r="C6" s="4" t="s">
        <v>48</v>
      </c>
      <c r="D6" s="4"/>
      <c r="E6" s="4">
        <v>2272.88</v>
      </c>
    </row>
    <row r="7" spans="1:5" s="36" customFormat="1" ht="12.75" hidden="1">
      <c r="A7" s="4"/>
      <c r="B7" s="5" t="s">
        <v>51</v>
      </c>
      <c r="C7" s="4"/>
      <c r="D7" s="4"/>
      <c r="E7" s="4">
        <f>E4+E5+E3+E6</f>
        <v>15927.52</v>
      </c>
    </row>
    <row r="8" spans="1:5" s="36" customFormat="1" ht="12.75" hidden="1">
      <c r="A8" s="38"/>
      <c r="B8" s="39"/>
      <c r="C8" s="38"/>
      <c r="D8" s="38"/>
      <c r="E8" s="38"/>
    </row>
    <row r="9" spans="1:5" s="36" customFormat="1" ht="12.75">
      <c r="A9" s="35" t="s">
        <v>43</v>
      </c>
      <c r="B9" s="35"/>
      <c r="C9" s="35"/>
      <c r="D9" s="35"/>
      <c r="E9" s="35"/>
    </row>
    <row r="10" spans="1:5" s="36" customFormat="1" ht="12.75">
      <c r="A10" s="37" t="s">
        <v>1</v>
      </c>
      <c r="B10" s="37" t="s">
        <v>44</v>
      </c>
      <c r="C10" s="35" t="s">
        <v>2</v>
      </c>
      <c r="D10" s="35" t="s">
        <v>45</v>
      </c>
      <c r="E10" s="35" t="s">
        <v>46</v>
      </c>
    </row>
    <row r="11" spans="1:5" s="36" customFormat="1" ht="32.25" customHeight="1" hidden="1">
      <c r="A11" s="4">
        <v>1</v>
      </c>
      <c r="B11" s="5" t="s">
        <v>69</v>
      </c>
      <c r="C11" s="4" t="s">
        <v>48</v>
      </c>
      <c r="D11" s="4"/>
      <c r="E11" s="4">
        <v>4926.94</v>
      </c>
    </row>
    <row r="12" spans="1:5" s="36" customFormat="1" ht="33" customHeight="1">
      <c r="A12" s="4">
        <v>1</v>
      </c>
      <c r="B12" s="37" t="s">
        <v>71</v>
      </c>
      <c r="C12" s="4" t="s">
        <v>48</v>
      </c>
      <c r="D12" s="35" t="s">
        <v>72</v>
      </c>
      <c r="E12" s="35">
        <v>492.83</v>
      </c>
    </row>
    <row r="13" spans="1:5" s="36" customFormat="1" ht="33" customHeight="1">
      <c r="A13" s="4">
        <v>2</v>
      </c>
      <c r="B13" s="37" t="s">
        <v>73</v>
      </c>
      <c r="C13" s="4" t="s">
        <v>48</v>
      </c>
      <c r="D13" s="35"/>
      <c r="E13" s="35">
        <v>381.66</v>
      </c>
    </row>
    <row r="14" spans="1:5" s="36" customFormat="1" ht="12.75">
      <c r="A14" s="4">
        <v>3</v>
      </c>
      <c r="B14" s="37" t="s">
        <v>67</v>
      </c>
      <c r="C14" s="4" t="s">
        <v>48</v>
      </c>
      <c r="D14" s="4"/>
      <c r="E14" s="4">
        <v>284.26</v>
      </c>
    </row>
    <row r="15" spans="1:5" s="36" customFormat="1" ht="12.75">
      <c r="A15" s="4">
        <v>4</v>
      </c>
      <c r="B15" s="5" t="s">
        <v>70</v>
      </c>
      <c r="C15" s="4" t="s">
        <v>48</v>
      </c>
      <c r="D15" s="4"/>
      <c r="E15" s="4">
        <v>2272.88</v>
      </c>
    </row>
    <row r="16" spans="1:5" s="36" customFormat="1" ht="12.75" hidden="1">
      <c r="A16" s="4"/>
      <c r="B16" s="5" t="s">
        <v>51</v>
      </c>
      <c r="C16" s="4"/>
      <c r="D16" s="4"/>
      <c r="E16" s="4">
        <f>E11+E12+E13+E14+E15</f>
        <v>8358.57</v>
      </c>
    </row>
    <row r="17" spans="1:5" s="36" customFormat="1" ht="12.75" hidden="1">
      <c r="A17" s="38"/>
      <c r="B17" s="39"/>
      <c r="C17" s="38"/>
      <c r="D17" s="38"/>
      <c r="E17" s="38"/>
    </row>
    <row r="18" spans="1:5" s="41" customFormat="1" ht="12.75">
      <c r="A18" s="40" t="s">
        <v>74</v>
      </c>
      <c r="B18" s="40"/>
      <c r="C18" s="40"/>
      <c r="D18" s="40"/>
      <c r="E18" s="40"/>
    </row>
    <row r="19" spans="1:5" s="36" customFormat="1" ht="12.75">
      <c r="A19" s="37" t="s">
        <v>1</v>
      </c>
      <c r="B19" s="37" t="s">
        <v>44</v>
      </c>
      <c r="C19" s="35" t="s">
        <v>2</v>
      </c>
      <c r="D19" s="35" t="s">
        <v>45</v>
      </c>
      <c r="E19" s="35" t="s">
        <v>46</v>
      </c>
    </row>
    <row r="20" spans="1:5" s="36" customFormat="1" ht="28.5" customHeight="1">
      <c r="A20" s="4">
        <v>1</v>
      </c>
      <c r="B20" s="37" t="s">
        <v>67</v>
      </c>
      <c r="C20" s="4" t="s">
        <v>48</v>
      </c>
      <c r="D20" s="4"/>
      <c r="E20" s="4">
        <v>284.26</v>
      </c>
    </row>
    <row r="21" spans="1:5" s="36" customFormat="1" ht="12.75">
      <c r="A21" s="4">
        <v>2</v>
      </c>
      <c r="B21" s="5" t="s">
        <v>70</v>
      </c>
      <c r="C21" s="4" t="s">
        <v>48</v>
      </c>
      <c r="D21" s="4"/>
      <c r="E21" s="4">
        <v>2272.88</v>
      </c>
    </row>
    <row r="22" spans="1:5" s="36" customFormat="1" ht="24.75" customHeight="1">
      <c r="A22" s="4">
        <v>3</v>
      </c>
      <c r="B22" s="5" t="s">
        <v>75</v>
      </c>
      <c r="C22" s="4" t="s">
        <v>48</v>
      </c>
      <c r="D22" s="4"/>
      <c r="E22" s="4">
        <v>701.96</v>
      </c>
    </row>
    <row r="23" spans="1:5" s="36" customFormat="1" ht="40.5" customHeight="1" hidden="1">
      <c r="A23" s="4">
        <v>4</v>
      </c>
      <c r="B23" s="42" t="s">
        <v>69</v>
      </c>
      <c r="C23" s="4" t="s">
        <v>48</v>
      </c>
      <c r="D23" s="4"/>
      <c r="E23" s="4">
        <v>1903.77</v>
      </c>
    </row>
    <row r="24" spans="1:5" s="36" customFormat="1" ht="39.75" customHeight="1" hidden="1">
      <c r="A24" s="4">
        <v>5</v>
      </c>
      <c r="B24" s="42"/>
      <c r="C24" s="4"/>
      <c r="D24" s="43"/>
      <c r="E24" s="4"/>
    </row>
    <row r="25" spans="1:5" s="36" customFormat="1" ht="12.75" hidden="1">
      <c r="A25" s="4"/>
      <c r="B25" s="5" t="s">
        <v>51</v>
      </c>
      <c r="C25" s="4"/>
      <c r="D25" s="4"/>
      <c r="E25" s="4">
        <f>E21+E20+E22+E23+E24</f>
        <v>5162.870000000001</v>
      </c>
    </row>
    <row r="26" spans="1:5" s="36" customFormat="1" ht="12.75" hidden="1">
      <c r="A26" s="38"/>
      <c r="B26" s="39"/>
      <c r="C26" s="38"/>
      <c r="D26" s="38"/>
      <c r="E26" s="38"/>
    </row>
    <row r="27" spans="1:5" s="41" customFormat="1" ht="12.75">
      <c r="A27" s="40" t="s">
        <v>52</v>
      </c>
      <c r="B27" s="40"/>
      <c r="C27" s="40"/>
      <c r="D27" s="40"/>
      <c r="E27" s="40"/>
    </row>
    <row r="28" spans="1:5" s="36" customFormat="1" ht="12.75">
      <c r="A28" s="37" t="s">
        <v>1</v>
      </c>
      <c r="B28" s="37" t="s">
        <v>44</v>
      </c>
      <c r="C28" s="35" t="s">
        <v>2</v>
      </c>
      <c r="D28" s="35" t="s">
        <v>45</v>
      </c>
      <c r="E28" s="35" t="s">
        <v>46</v>
      </c>
    </row>
    <row r="29" spans="1:5" s="36" customFormat="1" ht="33" customHeight="1">
      <c r="A29" s="4">
        <v>1</v>
      </c>
      <c r="B29" s="37" t="s">
        <v>67</v>
      </c>
      <c r="C29" s="4" t="s">
        <v>48</v>
      </c>
      <c r="D29" s="4"/>
      <c r="E29" s="4">
        <v>284.26</v>
      </c>
    </row>
    <row r="30" spans="1:5" s="36" customFormat="1" ht="12.75">
      <c r="A30" s="4">
        <v>2</v>
      </c>
      <c r="B30" s="5" t="s">
        <v>70</v>
      </c>
      <c r="C30" s="4" t="s">
        <v>48</v>
      </c>
      <c r="D30" s="4"/>
      <c r="E30" s="4">
        <v>2272.88</v>
      </c>
    </row>
    <row r="31" spans="1:5" s="36" customFormat="1" ht="12.75">
      <c r="A31" s="4">
        <v>3</v>
      </c>
      <c r="B31" s="5" t="s">
        <v>76</v>
      </c>
      <c r="C31" s="4" t="s">
        <v>48</v>
      </c>
      <c r="D31" s="4" t="s">
        <v>77</v>
      </c>
      <c r="E31" s="4">
        <v>1161.07</v>
      </c>
    </row>
    <row r="32" spans="1:5" s="36" customFormat="1" ht="12.75" hidden="1">
      <c r="A32" s="4"/>
      <c r="B32" s="5" t="s">
        <v>51</v>
      </c>
      <c r="C32" s="4"/>
      <c r="D32" s="4"/>
      <c r="E32" s="4">
        <f>E30+E29+E31</f>
        <v>3718.21</v>
      </c>
    </row>
    <row r="33" spans="1:5" s="36" customFormat="1" ht="12.75" hidden="1">
      <c r="A33" s="38"/>
      <c r="B33" s="39"/>
      <c r="C33" s="38"/>
      <c r="D33" s="38"/>
      <c r="E33" s="38"/>
    </row>
    <row r="34" spans="1:5" s="41" customFormat="1" ht="12.75">
      <c r="A34" s="40" t="s">
        <v>78</v>
      </c>
      <c r="B34" s="40"/>
      <c r="C34" s="40"/>
      <c r="D34" s="40"/>
      <c r="E34" s="40"/>
    </row>
    <row r="35" spans="1:5" s="36" customFormat="1" ht="12.75">
      <c r="A35" s="37" t="s">
        <v>1</v>
      </c>
      <c r="B35" s="37" t="s">
        <v>44</v>
      </c>
      <c r="C35" s="35" t="s">
        <v>2</v>
      </c>
      <c r="D35" s="35" t="s">
        <v>45</v>
      </c>
      <c r="E35" s="35" t="s">
        <v>46</v>
      </c>
    </row>
    <row r="36" spans="1:5" s="36" customFormat="1" ht="29.25" customHeight="1">
      <c r="A36" s="4">
        <v>1</v>
      </c>
      <c r="B36" s="37" t="s">
        <v>67</v>
      </c>
      <c r="C36" s="4" t="s">
        <v>48</v>
      </c>
      <c r="D36" s="4"/>
      <c r="E36" s="4">
        <v>284.26</v>
      </c>
    </row>
    <row r="37" spans="1:5" s="36" customFormat="1" ht="30.75" customHeight="1">
      <c r="A37" s="4">
        <v>2</v>
      </c>
      <c r="B37" s="42" t="s">
        <v>79</v>
      </c>
      <c r="C37" s="4" t="s">
        <v>48</v>
      </c>
      <c r="D37" s="4"/>
      <c r="E37" s="4">
        <v>4211.04</v>
      </c>
    </row>
    <row r="38" spans="1:5" s="36" customFormat="1" ht="12.75">
      <c r="A38" s="4">
        <v>3</v>
      </c>
      <c r="B38" s="5" t="s">
        <v>70</v>
      </c>
      <c r="C38" s="4" t="s">
        <v>48</v>
      </c>
      <c r="D38" s="4"/>
      <c r="E38" s="4">
        <v>2272.88</v>
      </c>
    </row>
    <row r="39" spans="1:5" s="36" customFormat="1" ht="12.75">
      <c r="A39" s="4">
        <v>4</v>
      </c>
      <c r="B39" s="5" t="s">
        <v>80</v>
      </c>
      <c r="C39" s="4" t="s">
        <v>48</v>
      </c>
      <c r="D39" s="4"/>
      <c r="E39" s="4">
        <v>35118.32</v>
      </c>
    </row>
    <row r="40" spans="1:5" s="36" customFormat="1" ht="12.75" hidden="1">
      <c r="A40" s="4"/>
      <c r="B40" s="5" t="s">
        <v>51</v>
      </c>
      <c r="C40" s="4"/>
      <c r="D40" s="4"/>
      <c r="E40" s="4">
        <f>E36+E37+E38+E39</f>
        <v>41886.5</v>
      </c>
    </row>
    <row r="41" spans="1:5" s="36" customFormat="1" ht="12.75" hidden="1">
      <c r="A41" s="4"/>
      <c r="B41" s="5"/>
      <c r="C41" s="4"/>
      <c r="D41" s="4"/>
      <c r="E41" s="4"/>
    </row>
    <row r="42" spans="1:5" s="41" customFormat="1" ht="12.75">
      <c r="A42" s="40" t="s">
        <v>81</v>
      </c>
      <c r="B42" s="40"/>
      <c r="C42" s="40"/>
      <c r="D42" s="40"/>
      <c r="E42" s="40"/>
    </row>
    <row r="43" spans="1:5" s="36" customFormat="1" ht="12.75">
      <c r="A43" s="37" t="s">
        <v>1</v>
      </c>
      <c r="B43" s="37" t="s">
        <v>44</v>
      </c>
      <c r="C43" s="35" t="s">
        <v>2</v>
      </c>
      <c r="D43" s="35" t="s">
        <v>45</v>
      </c>
      <c r="E43" s="35" t="s">
        <v>46</v>
      </c>
    </row>
    <row r="44" spans="1:5" s="36" customFormat="1" ht="32.25" customHeight="1">
      <c r="A44" s="4">
        <v>1</v>
      </c>
      <c r="B44" s="37" t="s">
        <v>67</v>
      </c>
      <c r="C44" s="4" t="s">
        <v>48</v>
      </c>
      <c r="D44" s="4"/>
      <c r="E44" s="4">
        <v>284.26</v>
      </c>
    </row>
    <row r="45" spans="1:5" s="36" customFormat="1" ht="12.75">
      <c r="A45" s="4">
        <v>2</v>
      </c>
      <c r="B45" s="5" t="s">
        <v>70</v>
      </c>
      <c r="C45" s="4" t="s">
        <v>48</v>
      </c>
      <c r="D45" s="4"/>
      <c r="E45" s="4">
        <v>2272.88</v>
      </c>
    </row>
    <row r="46" spans="1:5" s="36" customFormat="1" ht="13.5" customHeight="1">
      <c r="A46" s="4">
        <v>3</v>
      </c>
      <c r="B46" s="37" t="s">
        <v>58</v>
      </c>
      <c r="C46" s="4" t="s">
        <v>48</v>
      </c>
      <c r="D46" s="35" t="s">
        <v>82</v>
      </c>
      <c r="E46" s="35">
        <v>1349.96</v>
      </c>
    </row>
    <row r="47" spans="1:5" s="36" customFormat="1" ht="12.75" hidden="1">
      <c r="A47" s="4"/>
      <c r="B47" s="5" t="s">
        <v>51</v>
      </c>
      <c r="C47" s="4"/>
      <c r="D47" s="4"/>
      <c r="E47" s="4">
        <f>E44+E45+E46</f>
        <v>3907.1000000000004</v>
      </c>
    </row>
    <row r="48" spans="1:5" s="36" customFormat="1" ht="12.75" hidden="1">
      <c r="A48" s="38"/>
      <c r="B48" s="39"/>
      <c r="C48" s="38"/>
      <c r="D48" s="38"/>
      <c r="E48" s="38"/>
    </row>
    <row r="49" spans="1:5" s="36" customFormat="1" ht="12.75">
      <c r="A49" s="35" t="s">
        <v>83</v>
      </c>
      <c r="B49" s="35"/>
      <c r="C49" s="35"/>
      <c r="D49" s="35"/>
      <c r="E49" s="35"/>
    </row>
    <row r="50" spans="1:5" s="36" customFormat="1" ht="12.75">
      <c r="A50" s="37" t="s">
        <v>1</v>
      </c>
      <c r="B50" s="37" t="s">
        <v>44</v>
      </c>
      <c r="C50" s="35" t="s">
        <v>2</v>
      </c>
      <c r="D50" s="35" t="s">
        <v>45</v>
      </c>
      <c r="E50" s="35" t="s">
        <v>46</v>
      </c>
    </row>
    <row r="51" spans="1:5" s="36" customFormat="1" ht="24" customHeight="1">
      <c r="A51" s="4">
        <v>1</v>
      </c>
      <c r="B51" s="5" t="s">
        <v>70</v>
      </c>
      <c r="C51" s="4" t="s">
        <v>48</v>
      </c>
      <c r="D51" s="4"/>
      <c r="E51" s="4">
        <v>2272.88</v>
      </c>
    </row>
    <row r="52" spans="1:5" s="36" customFormat="1" ht="12.75">
      <c r="A52" s="4">
        <v>2</v>
      </c>
      <c r="B52" s="37" t="s">
        <v>67</v>
      </c>
      <c r="C52" s="4" t="s">
        <v>48</v>
      </c>
      <c r="D52" s="4"/>
      <c r="E52" s="4">
        <v>284.26</v>
      </c>
    </row>
    <row r="53" spans="1:5" s="36" customFormat="1" ht="12.75">
      <c r="A53" s="4">
        <v>3</v>
      </c>
      <c r="B53" s="37" t="s">
        <v>84</v>
      </c>
      <c r="C53" s="4" t="s">
        <v>48</v>
      </c>
      <c r="D53" s="4" t="s">
        <v>85</v>
      </c>
      <c r="E53" s="4">
        <v>376.47</v>
      </c>
    </row>
    <row r="54" spans="1:5" s="36" customFormat="1" ht="12.75">
      <c r="A54" s="4">
        <v>4</v>
      </c>
      <c r="B54" s="37" t="s">
        <v>86</v>
      </c>
      <c r="C54" s="35" t="s">
        <v>48</v>
      </c>
      <c r="D54" s="35"/>
      <c r="E54" s="35">
        <v>1085.06</v>
      </c>
    </row>
    <row r="55" spans="1:5" s="36" customFormat="1" ht="15" customHeight="1" hidden="1">
      <c r="A55" s="4"/>
      <c r="B55" s="5" t="s">
        <v>51</v>
      </c>
      <c r="C55" s="4"/>
      <c r="D55" s="4"/>
      <c r="E55" s="4">
        <f>E51+E52+E53+E54</f>
        <v>4018.6700000000005</v>
      </c>
    </row>
    <row r="56" spans="1:5" s="36" customFormat="1" ht="12.75" hidden="1">
      <c r="A56" s="38"/>
      <c r="B56" s="39"/>
      <c r="C56" s="38"/>
      <c r="D56" s="38"/>
      <c r="E56" s="38"/>
    </row>
    <row r="57" spans="1:5" s="36" customFormat="1" ht="12.75">
      <c r="A57" s="35" t="s">
        <v>87</v>
      </c>
      <c r="B57" s="35"/>
      <c r="C57" s="35"/>
      <c r="D57" s="35"/>
      <c r="E57" s="35"/>
    </row>
    <row r="58" spans="1:5" s="36" customFormat="1" ht="12.75">
      <c r="A58" s="37" t="s">
        <v>1</v>
      </c>
      <c r="B58" s="37" t="s">
        <v>44</v>
      </c>
      <c r="C58" s="35" t="s">
        <v>2</v>
      </c>
      <c r="D58" s="35" t="s">
        <v>45</v>
      </c>
      <c r="E58" s="35" t="s">
        <v>46</v>
      </c>
    </row>
    <row r="59" spans="1:5" s="36" customFormat="1" ht="32.25" customHeight="1">
      <c r="A59" s="4">
        <v>1</v>
      </c>
      <c r="B59" s="37" t="s">
        <v>88</v>
      </c>
      <c r="C59" s="4" t="s">
        <v>48</v>
      </c>
      <c r="D59" s="4"/>
      <c r="E59" s="4">
        <v>12358.73</v>
      </c>
    </row>
    <row r="60" spans="1:5" s="36" customFormat="1" ht="12.75">
      <c r="A60" s="4">
        <v>2</v>
      </c>
      <c r="B60" s="37" t="s">
        <v>89</v>
      </c>
      <c r="C60" s="4" t="s">
        <v>48</v>
      </c>
      <c r="D60" s="35" t="s">
        <v>90</v>
      </c>
      <c r="E60" s="35">
        <v>581.29</v>
      </c>
    </row>
    <row r="61" spans="1:5" s="36" customFormat="1" ht="12.75">
      <c r="A61" s="4">
        <v>3</v>
      </c>
      <c r="B61" s="5" t="s">
        <v>91</v>
      </c>
      <c r="C61" s="4" t="s">
        <v>48</v>
      </c>
      <c r="D61" s="4" t="s">
        <v>92</v>
      </c>
      <c r="E61" s="4">
        <v>1212.59</v>
      </c>
    </row>
    <row r="62" spans="1:5" s="36" customFormat="1" ht="12.75">
      <c r="A62" s="4">
        <v>4</v>
      </c>
      <c r="B62" s="5" t="s">
        <v>93</v>
      </c>
      <c r="C62" s="4" t="s">
        <v>48</v>
      </c>
      <c r="D62" s="5" t="s">
        <v>94</v>
      </c>
      <c r="E62" s="4">
        <v>6610</v>
      </c>
    </row>
    <row r="63" spans="1:5" s="36" customFormat="1" ht="12.75">
      <c r="A63" s="4">
        <v>5</v>
      </c>
      <c r="B63" s="5" t="s">
        <v>70</v>
      </c>
      <c r="C63" s="4" t="s">
        <v>48</v>
      </c>
      <c r="D63" s="5"/>
      <c r="E63" s="4">
        <v>2272.88</v>
      </c>
    </row>
    <row r="64" spans="1:5" s="36" customFormat="1" ht="12.75">
      <c r="A64" s="4">
        <v>6</v>
      </c>
      <c r="B64" s="37" t="s">
        <v>67</v>
      </c>
      <c r="C64" s="4" t="s">
        <v>48</v>
      </c>
      <c r="D64" s="4"/>
      <c r="E64" s="4">
        <v>284.26</v>
      </c>
    </row>
    <row r="65" spans="1:5" s="36" customFormat="1" ht="12.75" hidden="1">
      <c r="A65" s="4"/>
      <c r="B65" s="5" t="s">
        <v>51</v>
      </c>
      <c r="C65" s="4"/>
      <c r="D65" s="4"/>
      <c r="E65" s="4">
        <f>E59+E60+E61+E62+E63+E64</f>
        <v>23319.75</v>
      </c>
    </row>
    <row r="66" spans="1:5" s="36" customFormat="1" ht="12.75">
      <c r="A66" s="35" t="s">
        <v>95</v>
      </c>
      <c r="B66" s="35"/>
      <c r="C66" s="35"/>
      <c r="D66" s="35"/>
      <c r="E66" s="35"/>
    </row>
    <row r="67" spans="1:5" s="36" customFormat="1" ht="12.75">
      <c r="A67" s="37" t="s">
        <v>1</v>
      </c>
      <c r="B67" s="37" t="s">
        <v>44</v>
      </c>
      <c r="C67" s="35" t="s">
        <v>2</v>
      </c>
      <c r="D67" s="35" t="s">
        <v>45</v>
      </c>
      <c r="E67" s="35" t="s">
        <v>46</v>
      </c>
    </row>
    <row r="68" spans="1:5" s="36" customFormat="1" ht="27.75" customHeight="1">
      <c r="A68" s="4">
        <v>1</v>
      </c>
      <c r="B68" s="5" t="s">
        <v>70</v>
      </c>
      <c r="C68" s="4" t="s">
        <v>48</v>
      </c>
      <c r="D68" s="5"/>
      <c r="E68" s="4">
        <v>2272.88</v>
      </c>
    </row>
    <row r="69" spans="1:5" s="36" customFormat="1" ht="12.75">
      <c r="A69" s="4">
        <v>2</v>
      </c>
      <c r="B69" s="37" t="s">
        <v>67</v>
      </c>
      <c r="C69" s="4" t="s">
        <v>48</v>
      </c>
      <c r="D69" s="4"/>
      <c r="E69" s="4">
        <v>284.26</v>
      </c>
    </row>
    <row r="70" spans="1:5" s="36" customFormat="1" ht="12.75">
      <c r="A70" s="4">
        <v>3</v>
      </c>
      <c r="B70" s="37" t="s">
        <v>79</v>
      </c>
      <c r="C70" s="4" t="s">
        <v>48</v>
      </c>
      <c r="D70" s="4"/>
      <c r="E70" s="4">
        <v>4211.04</v>
      </c>
    </row>
    <row r="71" spans="1:5" s="36" customFormat="1" ht="12.75">
      <c r="A71" s="4">
        <v>4</v>
      </c>
      <c r="B71" s="37" t="s">
        <v>96</v>
      </c>
      <c r="C71" s="4" t="s">
        <v>48</v>
      </c>
      <c r="D71" s="4"/>
      <c r="E71" s="4">
        <v>20783.18</v>
      </c>
    </row>
    <row r="72" spans="1:5" s="36" customFormat="1" ht="12.75">
      <c r="A72" s="4">
        <v>5</v>
      </c>
      <c r="B72" s="37" t="s">
        <v>97</v>
      </c>
      <c r="C72" s="4" t="s">
        <v>48</v>
      </c>
      <c r="D72" s="4" t="s">
        <v>98</v>
      </c>
      <c r="E72" s="4">
        <v>3092.14</v>
      </c>
    </row>
    <row r="73" spans="1:5" s="36" customFormat="1" ht="12.75">
      <c r="A73" s="4">
        <v>6</v>
      </c>
      <c r="B73" s="37" t="s">
        <v>99</v>
      </c>
      <c r="C73" s="4" t="s">
        <v>48</v>
      </c>
      <c r="D73" s="4" t="s">
        <v>100</v>
      </c>
      <c r="E73" s="4">
        <v>1518.63</v>
      </c>
    </row>
    <row r="74" spans="1:5" s="36" customFormat="1" ht="12.75" hidden="1">
      <c r="A74" s="4"/>
      <c r="B74" s="5" t="s">
        <v>51</v>
      </c>
      <c r="C74" s="4"/>
      <c r="D74" s="4"/>
      <c r="E74" s="4">
        <f>SUM(E68:E73)</f>
        <v>32162.13</v>
      </c>
    </row>
    <row r="75" spans="1:5" s="36" customFormat="1" ht="12.75">
      <c r="A75" s="35" t="s">
        <v>101</v>
      </c>
      <c r="B75" s="35"/>
      <c r="C75" s="35"/>
      <c r="D75" s="35"/>
      <c r="E75" s="35"/>
    </row>
    <row r="76" spans="1:5" s="36" customFormat="1" ht="30.75" customHeight="1">
      <c r="A76" s="4">
        <v>1</v>
      </c>
      <c r="B76" s="37" t="s">
        <v>102</v>
      </c>
      <c r="C76" s="4" t="s">
        <v>48</v>
      </c>
      <c r="D76" s="5" t="s">
        <v>103</v>
      </c>
      <c r="E76" s="4">
        <v>1949.44</v>
      </c>
    </row>
    <row r="77" spans="1:5" s="36" customFormat="1" ht="12.75">
      <c r="A77" s="4">
        <v>2</v>
      </c>
      <c r="B77" s="37" t="s">
        <v>104</v>
      </c>
      <c r="C77" s="4" t="s">
        <v>48</v>
      </c>
      <c r="D77" s="4" t="s">
        <v>105</v>
      </c>
      <c r="E77" s="4">
        <v>1182.11</v>
      </c>
    </row>
    <row r="78" spans="1:5" s="36" customFormat="1" ht="12.75">
      <c r="A78" s="4">
        <v>3</v>
      </c>
      <c r="B78" s="5" t="s">
        <v>106</v>
      </c>
      <c r="C78" s="4" t="s">
        <v>48</v>
      </c>
      <c r="D78" s="4" t="s">
        <v>107</v>
      </c>
      <c r="E78" s="4">
        <v>962.11</v>
      </c>
    </row>
    <row r="79" spans="1:5" s="36" customFormat="1" ht="44.25" customHeight="1">
      <c r="A79" s="4">
        <v>4</v>
      </c>
      <c r="B79" s="42" t="s">
        <v>108</v>
      </c>
      <c r="C79" s="35" t="s">
        <v>48</v>
      </c>
      <c r="D79" s="4" t="s">
        <v>109</v>
      </c>
      <c r="E79" s="4">
        <v>1083.25</v>
      </c>
    </row>
    <row r="80" spans="1:5" s="36" customFormat="1" ht="12.75">
      <c r="A80" s="4">
        <v>5</v>
      </c>
      <c r="B80" s="5" t="s">
        <v>70</v>
      </c>
      <c r="C80" s="4" t="s">
        <v>48</v>
      </c>
      <c r="D80" s="5"/>
      <c r="E80" s="4">
        <v>2272.88</v>
      </c>
    </row>
    <row r="81" spans="1:5" s="36" customFormat="1" ht="12.75">
      <c r="A81" s="4">
        <v>6</v>
      </c>
      <c r="B81" s="37" t="s">
        <v>67</v>
      </c>
      <c r="C81" s="4" t="s">
        <v>48</v>
      </c>
      <c r="D81" s="4"/>
      <c r="E81" s="4">
        <v>284.26</v>
      </c>
    </row>
    <row r="82" spans="1:5" s="36" customFormat="1" ht="12.75" hidden="1">
      <c r="A82" s="4">
        <v>8</v>
      </c>
      <c r="B82" s="5"/>
      <c r="C82" s="35"/>
      <c r="D82" s="4"/>
      <c r="E82" s="4"/>
    </row>
    <row r="83" spans="1:5" s="36" customFormat="1" ht="12.75" hidden="1">
      <c r="A83" s="4"/>
      <c r="B83" s="5" t="s">
        <v>51</v>
      </c>
      <c r="C83" s="4"/>
      <c r="D83" s="4"/>
      <c r="E83" s="4">
        <f>SUM(E76:E82)</f>
        <v>7734.050000000001</v>
      </c>
    </row>
    <row r="84" spans="1:5" s="36" customFormat="1" ht="12.75">
      <c r="A84" s="35" t="s">
        <v>110</v>
      </c>
      <c r="B84" s="35"/>
      <c r="C84" s="35"/>
      <c r="D84" s="35"/>
      <c r="E84" s="35"/>
    </row>
    <row r="85" spans="1:5" s="36" customFormat="1" ht="24" customHeight="1">
      <c r="A85" s="4">
        <v>1</v>
      </c>
      <c r="B85" s="5" t="s">
        <v>70</v>
      </c>
      <c r="C85" s="4" t="s">
        <v>48</v>
      </c>
      <c r="D85" s="5"/>
      <c r="E85" s="4">
        <v>2272.88</v>
      </c>
    </row>
    <row r="86" spans="1:5" s="36" customFormat="1" ht="35.25" customHeight="1">
      <c r="A86" s="4">
        <v>2</v>
      </c>
      <c r="B86" s="37" t="s">
        <v>67</v>
      </c>
      <c r="C86" s="4" t="s">
        <v>48</v>
      </c>
      <c r="D86" s="4"/>
      <c r="E86" s="4">
        <v>284.26</v>
      </c>
    </row>
    <row r="87" spans="1:5" s="36" customFormat="1" ht="12.75">
      <c r="A87" s="4">
        <v>3</v>
      </c>
      <c r="B87" s="5" t="s">
        <v>111</v>
      </c>
      <c r="C87" s="4" t="s">
        <v>48</v>
      </c>
      <c r="D87" s="5" t="s">
        <v>112</v>
      </c>
      <c r="E87" s="4">
        <v>5490</v>
      </c>
    </row>
    <row r="88" spans="1:5" s="36" customFormat="1" ht="17.25" customHeight="1">
      <c r="A88" s="4">
        <v>4</v>
      </c>
      <c r="B88" s="5" t="s">
        <v>113</v>
      </c>
      <c r="C88" s="4" t="s">
        <v>48</v>
      </c>
      <c r="D88" s="4"/>
      <c r="E88" s="4">
        <v>15026.99</v>
      </c>
    </row>
    <row r="89" spans="1:5" s="36" customFormat="1" ht="12.75" hidden="1">
      <c r="A89" s="4">
        <v>6</v>
      </c>
      <c r="B89" s="38"/>
      <c r="C89" s="38"/>
      <c r="D89" s="38"/>
      <c r="E89" s="38"/>
    </row>
    <row r="90" spans="1:5" s="36" customFormat="1" ht="12.75" hidden="1">
      <c r="A90" s="4">
        <v>7</v>
      </c>
      <c r="B90" s="38"/>
      <c r="C90" s="38"/>
      <c r="D90" s="38"/>
      <c r="E90" s="38"/>
    </row>
    <row r="91" spans="1:5" s="36" customFormat="1" ht="12.75" hidden="1">
      <c r="A91" s="4">
        <v>8</v>
      </c>
      <c r="B91" s="5"/>
      <c r="C91" s="35"/>
      <c r="D91" s="4"/>
      <c r="E91" s="4"/>
    </row>
    <row r="92" spans="1:5" s="36" customFormat="1" ht="12.75" hidden="1">
      <c r="A92" s="4"/>
      <c r="B92" s="5" t="s">
        <v>51</v>
      </c>
      <c r="C92" s="4"/>
      <c r="D92" s="4"/>
      <c r="E92" s="4">
        <f>SUM(E85:E91)</f>
        <v>23074.13</v>
      </c>
    </row>
    <row r="93" spans="1:5" s="36" customFormat="1" ht="12.75" hidden="1">
      <c r="A93" s="4"/>
      <c r="B93" s="5"/>
      <c r="C93" s="4"/>
      <c r="D93" s="4"/>
      <c r="E93" s="4"/>
    </row>
    <row r="94" spans="1:5" s="36" customFormat="1" ht="12.75">
      <c r="A94" s="35" t="s">
        <v>114</v>
      </c>
      <c r="B94" s="35"/>
      <c r="C94" s="35"/>
      <c r="D94" s="35"/>
      <c r="E94" s="35"/>
    </row>
    <row r="95" spans="1:5" s="36" customFormat="1" ht="24" customHeight="1">
      <c r="A95" s="4">
        <v>1</v>
      </c>
      <c r="B95" s="5" t="s">
        <v>70</v>
      </c>
      <c r="C95" s="4" t="s">
        <v>48</v>
      </c>
      <c r="D95" s="5"/>
      <c r="E95" s="4">
        <v>2272.88</v>
      </c>
    </row>
    <row r="96" spans="1:5" s="36" customFormat="1" ht="35.25" customHeight="1">
      <c r="A96" s="4">
        <v>2</v>
      </c>
      <c r="B96" s="37" t="s">
        <v>67</v>
      </c>
      <c r="C96" s="4" t="s">
        <v>48</v>
      </c>
      <c r="D96" s="4"/>
      <c r="E96" s="4">
        <v>284.26</v>
      </c>
    </row>
    <row r="97" spans="1:5" ht="12.75" hidden="1">
      <c r="A97" s="22">
        <v>4</v>
      </c>
      <c r="B97" s="32"/>
      <c r="C97" s="22"/>
      <c r="D97" s="32"/>
      <c r="E97" s="22"/>
    </row>
    <row r="98" spans="1:5" ht="17.25" customHeight="1" hidden="1">
      <c r="A98" s="22">
        <v>5</v>
      </c>
      <c r="B98" s="32"/>
      <c r="C98" s="22"/>
      <c r="D98" s="22"/>
      <c r="E98" s="22"/>
    </row>
    <row r="99" spans="1:5" ht="12.75" hidden="1">
      <c r="A99" s="22">
        <v>6</v>
      </c>
      <c r="B99" s="26"/>
      <c r="C99" s="26"/>
      <c r="D99" s="26"/>
      <c r="E99" s="26"/>
    </row>
    <row r="100" spans="1:5" ht="12.75" hidden="1">
      <c r="A100" s="22">
        <v>7</v>
      </c>
      <c r="B100" s="26"/>
      <c r="C100" s="26"/>
      <c r="D100" s="26"/>
      <c r="E100" s="26"/>
    </row>
    <row r="101" spans="1:5" ht="12.75" hidden="1">
      <c r="A101" s="22">
        <v>8</v>
      </c>
      <c r="B101" s="32"/>
      <c r="C101" s="44"/>
      <c r="D101" s="22"/>
      <c r="E101" s="22"/>
    </row>
    <row r="102" spans="1:5" ht="12.75" hidden="1">
      <c r="A102" s="25"/>
      <c r="B102" s="45" t="s">
        <v>51</v>
      </c>
      <c r="C102" s="25"/>
      <c r="D102" s="25"/>
      <c r="E102" s="25">
        <f>SUM(E95:E101)</f>
        <v>2557.1400000000003</v>
      </c>
    </row>
    <row r="103" spans="1:5" ht="12.75" hidden="1">
      <c r="A103" s="46"/>
      <c r="B103" s="47"/>
      <c r="C103" s="46"/>
      <c r="D103" s="46"/>
      <c r="E103" s="46"/>
    </row>
    <row r="104" spans="1:5" ht="12.75" hidden="1">
      <c r="A104" s="46"/>
      <c r="B104" s="47"/>
      <c r="C104" s="46"/>
      <c r="D104" s="46"/>
      <c r="E104" s="46"/>
    </row>
    <row r="105" spans="1:5" ht="12.75" hidden="1">
      <c r="A105" s="46"/>
      <c r="B105" s="47"/>
      <c r="C105" s="46"/>
      <c r="D105" s="46"/>
      <c r="E105" s="46"/>
    </row>
    <row r="106" spans="1:5" ht="12.75" hidden="1">
      <c r="A106" s="33"/>
      <c r="B106" s="48" t="s">
        <v>65</v>
      </c>
      <c r="C106" s="33"/>
      <c r="D106" s="33"/>
      <c r="E106" s="33">
        <f>E7+E16+E25+E32+E40+E47+E55+E65+E74+E83+E92+E102</f>
        <v>171826.64</v>
      </c>
    </row>
  </sheetData>
  <sheetProtection selectLockedCells="1" selectUnlockedCells="1"/>
  <mergeCells count="12">
    <mergeCell ref="A1:E1"/>
    <mergeCell ref="A9:E9"/>
    <mergeCell ref="A18:E18"/>
    <mergeCell ref="A27:E27"/>
    <mergeCell ref="A34:E34"/>
    <mergeCell ref="A42:E42"/>
    <mergeCell ref="A49:E49"/>
    <mergeCell ref="A57:E57"/>
    <mergeCell ref="A66:E66"/>
    <mergeCell ref="A75:E75"/>
    <mergeCell ref="A84:E84"/>
    <mergeCell ref="A94:E94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2018-03-13T10:58:43Z</cp:lastPrinted>
  <dcterms:modified xsi:type="dcterms:W3CDTF">2018-04-02T08:25:10Z</dcterms:modified>
  <cp:category/>
  <cp:version/>
  <cp:contentType/>
  <cp:contentStatus/>
  <cp:revision>278</cp:revision>
</cp:coreProperties>
</file>